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ES MQ\Desktop\Nueva carpeta (2)\"/>
    </mc:Choice>
  </mc:AlternateContent>
  <bookViews>
    <workbookView xWindow="120" yWindow="15" windowWidth="11220" windowHeight="8520" tabRatio="946"/>
  </bookViews>
  <sheets>
    <sheet name="BV1" sheetId="31" r:id="rId1"/>
    <sheet name="BV6" sheetId="15" state="hidden" r:id="rId2"/>
    <sheet name="BV8" sheetId="29" state="hidden" r:id="rId3"/>
    <sheet name="BV14" sheetId="19" state="hidden" r:id="rId4"/>
    <sheet name="BASE BV14" sheetId="20" state="hidden" r:id="rId5"/>
    <sheet name="BV16" sheetId="25" state="hidden" r:id="rId6"/>
    <sheet name="BV17" sheetId="5" state="hidden" r:id="rId7"/>
  </sheets>
  <externalReferences>
    <externalReference r:id="rId8"/>
    <externalReference r:id="rId9"/>
  </externalReferences>
  <definedNames>
    <definedName name="_f" hidden="1">3</definedName>
    <definedName name="ABRIL">#REF!</definedName>
    <definedName name="AFP">#REF!</definedName>
    <definedName name="anscount" localSheetId="2" hidden="1">2</definedName>
    <definedName name="anscount" hidden="1">2</definedName>
    <definedName name="Año">#REF!</definedName>
    <definedName name="_xlnm.Print_Area" localSheetId="6">'BV17'!$A$1:$R$31</definedName>
    <definedName name="BANCO">[1]banco!#REF!</definedName>
    <definedName name="base">#REF!</definedName>
    <definedName name="Cod">'BASE BV14'!#REF!</definedName>
    <definedName name="cod.">#REF!</definedName>
    <definedName name="Cruz_Blanca">#REF!</definedName>
    <definedName name="CruzBlanca">#REF!</definedName>
    <definedName name="DATOS">#REF!</definedName>
    <definedName name="DIRECCION">#REF!</definedName>
    <definedName name="EMPRESA">#REF!</definedName>
    <definedName name="ff" hidden="1">2</definedName>
    <definedName name="Fonasa">#REF!</definedName>
    <definedName name="FONO">#REF!</definedName>
    <definedName name="Habitat">#REF!</definedName>
    <definedName name="ISAPRE">#REF!</definedName>
    <definedName name="limcount" localSheetId="2" hidden="1">2</definedName>
    <definedName name="limcount" hidden="1">3</definedName>
    <definedName name="lopu" hidden="1">2</definedName>
    <definedName name="lplp" hidden="1">3</definedName>
    <definedName name="matriz">#REF!</definedName>
    <definedName name="matriz1">#REF!</definedName>
    <definedName name="MAYO">#REF!</definedName>
    <definedName name="NOMBRE">#REF!</definedName>
    <definedName name="nuevo" hidden="1">2</definedName>
    <definedName name="Planvital">#REF!</definedName>
    <definedName name="PorcComision">[2]Hoja2!$H$5:$H$11</definedName>
    <definedName name="precios">[2]Hoja2!$G$5:$G$11</definedName>
    <definedName name="Producto">#REF!</definedName>
    <definedName name="Promepart">#REF!</definedName>
    <definedName name="Provida">#REF!</definedName>
    <definedName name="rut">#REF!</definedName>
    <definedName name="SALDO">#REF!</definedName>
    <definedName name="sencount" hidden="1">1</definedName>
    <definedName name="Summa">#REF!</definedName>
    <definedName name="super1">#REF!</definedName>
    <definedName name="super2">#REF!</definedName>
    <definedName name="TABLA">#REF!</definedName>
    <definedName name="TABLA1">#REF!</definedName>
    <definedName name="TABLA2">#REF!</definedName>
    <definedName name="Unidades">#REF!</definedName>
    <definedName name="UnidadesVendidas">[2]Hoja2!$F$5:$F$11</definedName>
    <definedName name="Vendedor">#REF!</definedName>
    <definedName name="Ventas">#REF!</definedName>
    <definedName name="Zona">#REF!</definedName>
  </definedNames>
  <calcPr calcId="162913"/>
</workbook>
</file>

<file path=xl/calcChain.xml><?xml version="1.0" encoding="utf-8"?>
<calcChain xmlns="http://schemas.openxmlformats.org/spreadsheetml/2006/main">
  <c r="D17" i="5" l="1"/>
  <c r="J17" i="5"/>
  <c r="D18" i="5"/>
  <c r="J18" i="5"/>
  <c r="D19" i="5"/>
  <c r="J19" i="5"/>
</calcChain>
</file>

<file path=xl/sharedStrings.xml><?xml version="1.0" encoding="utf-8"?>
<sst xmlns="http://schemas.openxmlformats.org/spreadsheetml/2006/main" count="466" uniqueCount="216">
  <si>
    <t>=SI((D$16)&gt;0;BUSCARV(D$16;$C$6:$F$14;2;0);"")</t>
  </si>
  <si>
    <t>=SI((D$16)=0;"";BUSCARV(D$16;$C$6:$F$14;2;0);"")</t>
  </si>
  <si>
    <t>=SI(CONTAR.BLANCO(D$16)=1;"";BUSCARV(D$16;$C$6:$F$14;2;0);"")</t>
  </si>
  <si>
    <t>O:</t>
  </si>
  <si>
    <t>Copiar esta fórmula hacia abajo</t>
  </si>
  <si>
    <t>'=SI(D$16&lt;&gt;"";BUSCARV(D$16;$C$6:$F$14;2;0);"")</t>
  </si>
  <si>
    <t>las otras celdaS. (D17.D19)</t>
  </si>
  <si>
    <t>que cuando la celda D16 este vacia, aparezcan tambien vacios</t>
  </si>
  <si>
    <t>va a aparecer una N/A, modificar la función de manera tal</t>
  </si>
  <si>
    <t>Si elimina el Rut (D16)</t>
  </si>
  <si>
    <t>Cargo:</t>
  </si>
  <si>
    <t>Nombre:</t>
  </si>
  <si>
    <t>Apellido:</t>
  </si>
  <si>
    <t>10051998-4</t>
  </si>
  <si>
    <t>Rut:</t>
  </si>
  <si>
    <t>Secretaria</t>
  </si>
  <si>
    <t>Teresa</t>
  </si>
  <si>
    <t>Alvarez</t>
  </si>
  <si>
    <t>10032478-5</t>
  </si>
  <si>
    <t>Cajero</t>
  </si>
  <si>
    <t>Mario</t>
  </si>
  <si>
    <t>Romo</t>
  </si>
  <si>
    <t>12169584-7</t>
  </si>
  <si>
    <t>Vendedor</t>
  </si>
  <si>
    <t>Pablo</t>
  </si>
  <si>
    <t>Puga</t>
  </si>
  <si>
    <t>10145748-6</t>
  </si>
  <si>
    <t>Contador</t>
  </si>
  <si>
    <t>Jose</t>
  </si>
  <si>
    <t>Godoy</t>
  </si>
  <si>
    <t>12156478-K</t>
  </si>
  <si>
    <t>Despacho</t>
  </si>
  <si>
    <t>Luis</t>
  </si>
  <si>
    <t>Castro</t>
  </si>
  <si>
    <t>9756144-2</t>
  </si>
  <si>
    <t>Digitador</t>
  </si>
  <si>
    <t>Carlos</t>
  </si>
  <si>
    <t>Gomez</t>
  </si>
  <si>
    <t>12542727-9</t>
  </si>
  <si>
    <t>Bodega</t>
  </si>
  <si>
    <t>Kike</t>
  </si>
  <si>
    <t>Lopez</t>
  </si>
  <si>
    <t>Juan</t>
  </si>
  <si>
    <t>Pérez</t>
  </si>
  <si>
    <t>10652322-4</t>
  </si>
  <si>
    <t>CARGO</t>
  </si>
  <si>
    <t>NOMBRE</t>
  </si>
  <si>
    <t>APELLIDO</t>
  </si>
  <si>
    <t>RUT</t>
  </si>
  <si>
    <t>'=SI(ESERROR(BUSCARV($J$16;$I$6:$L$14;2;0));"No Existe";(BUSCARV($J$16;$I$6:$L$14;2;0)))</t>
  </si>
  <si>
    <t>'=SI(ESERROR(BUSCARV($J$16;$I$6:$L$14;3;0));"No Existe";(BUSCARV($J$16;$I$6:$L$14;3;0)))</t>
  </si>
  <si>
    <t>'=SI(ESERROR(BUSCARV($J$16;$I$6:$L$14;4;0));"No Existe";(BUSCARV($J$16;$I$6:$L$14;4;0)))</t>
  </si>
  <si>
    <t>AFP</t>
  </si>
  <si>
    <t>C</t>
  </si>
  <si>
    <t>B</t>
  </si>
  <si>
    <t>A</t>
  </si>
  <si>
    <t>Fonasa</t>
  </si>
  <si>
    <t>Consalud</t>
  </si>
  <si>
    <t>Cuprum</t>
  </si>
  <si>
    <t>Nombre</t>
  </si>
  <si>
    <t>Código</t>
  </si>
  <si>
    <t>Cliente</t>
  </si>
  <si>
    <t>Isapre</t>
  </si>
  <si>
    <t>Nº de Hijos</t>
  </si>
  <si>
    <t>Depto</t>
  </si>
  <si>
    <t>Ciudad</t>
  </si>
  <si>
    <t>Folio</t>
  </si>
  <si>
    <t>Viudo</t>
  </si>
  <si>
    <t>Ventas</t>
  </si>
  <si>
    <t>Valparaíso</t>
  </si>
  <si>
    <t>Susana Dìas</t>
  </si>
  <si>
    <t>Soltero</t>
  </si>
  <si>
    <t>Santiago</t>
  </si>
  <si>
    <t>Daniela Benvente</t>
  </si>
  <si>
    <t>Producción</t>
  </si>
  <si>
    <t>Tecnico</t>
  </si>
  <si>
    <t>Jorge Ramiro</t>
  </si>
  <si>
    <t>Administración</t>
  </si>
  <si>
    <t>Daniel Campos</t>
  </si>
  <si>
    <t>Casado</t>
  </si>
  <si>
    <t>José Olea</t>
  </si>
  <si>
    <t>Jacinta Ulloa</t>
  </si>
  <si>
    <t>Susana Palominos</t>
  </si>
  <si>
    <t>Recepción</t>
  </si>
  <si>
    <t>Patricia Ortiz</t>
  </si>
  <si>
    <t>Jefe de Obra</t>
  </si>
  <si>
    <t>Juana Ordenes</t>
  </si>
  <si>
    <t>Dorotes Sepúlveda</t>
  </si>
  <si>
    <t>Ingeniero</t>
  </si>
  <si>
    <t>Juan Ollarzun</t>
  </si>
  <si>
    <t>Andres Oses</t>
  </si>
  <si>
    <t>Dibujante</t>
  </si>
  <si>
    <t>María Gómez</t>
  </si>
  <si>
    <t>Eduardo Cid</t>
  </si>
  <si>
    <t>Arquitecto</t>
  </si>
  <si>
    <t>Jorge Ramirez</t>
  </si>
  <si>
    <t>N° de hijos</t>
  </si>
  <si>
    <t>Estado Civil</t>
  </si>
  <si>
    <t>Departamento</t>
  </si>
  <si>
    <t>Antigüedad L.</t>
  </si>
  <si>
    <t>Profesion</t>
  </si>
  <si>
    <t>Producto</t>
  </si>
  <si>
    <t>Habitat</t>
  </si>
  <si>
    <t>Crédito de Consumo</t>
  </si>
  <si>
    <t>Ene</t>
  </si>
  <si>
    <t>Julio González</t>
  </si>
  <si>
    <t>Nov</t>
  </si>
  <si>
    <t>Roberto Cabrera G.</t>
  </si>
  <si>
    <t>Mauricio Aballay T.</t>
  </si>
  <si>
    <t>Marcos Díaz R.</t>
  </si>
  <si>
    <t>Cuenta Corriente</t>
  </si>
  <si>
    <t>Oct</t>
  </si>
  <si>
    <t>Arturo Mateluna G.</t>
  </si>
  <si>
    <t>Ago</t>
  </si>
  <si>
    <t>Ana Walbaum M.</t>
  </si>
  <si>
    <t>Jul</t>
  </si>
  <si>
    <t>Juan Mateluna G.</t>
  </si>
  <si>
    <t>Jun</t>
  </si>
  <si>
    <t>Sonia Campos</t>
  </si>
  <si>
    <t>May</t>
  </si>
  <si>
    <t>Soledad Brinck</t>
  </si>
  <si>
    <t>Abr</t>
  </si>
  <si>
    <t>Rodrigo Riesco C.</t>
  </si>
  <si>
    <t>Mar</t>
  </si>
  <si>
    <t>Rodrigo González</t>
  </si>
  <si>
    <t>Feb</t>
  </si>
  <si>
    <t>Rodrigo Cabrera G.</t>
  </si>
  <si>
    <t>Patricio Aballay T.</t>
  </si>
  <si>
    <t>Orlando Muñoz E.</t>
  </si>
  <si>
    <t>Jorge Barrios P.</t>
  </si>
  <si>
    <t>Elías Burgos O.</t>
  </si>
  <si>
    <t>Diana Walbaum M.</t>
  </si>
  <si>
    <t>Christian Falcón</t>
  </si>
  <si>
    <t>Saldo</t>
  </si>
  <si>
    <t>Compra</t>
  </si>
  <si>
    <t>Región</t>
  </si>
  <si>
    <t>Cupo</t>
  </si>
  <si>
    <t>Mes apertura</t>
  </si>
  <si>
    <t>Año apertura</t>
  </si>
  <si>
    <t>Cod_cliente</t>
  </si>
  <si>
    <t>Cod</t>
  </si>
  <si>
    <t>Planvital</t>
  </si>
  <si>
    <t>Promepart</t>
  </si>
  <si>
    <t>Descto.</t>
  </si>
  <si>
    <t>D</t>
  </si>
  <si>
    <t>Publicidad</t>
  </si>
  <si>
    <t>Ingeniería</t>
  </si>
  <si>
    <t>Aguin.</t>
  </si>
  <si>
    <t>Escalafón</t>
  </si>
  <si>
    <t>Adelanto</t>
  </si>
  <si>
    <t>B. Prod.</t>
  </si>
  <si>
    <t>Gratif.</t>
  </si>
  <si>
    <t>María Lepe</t>
  </si>
  <si>
    <t>Jaime Toro</t>
  </si>
  <si>
    <t>Eduardo Pavez</t>
  </si>
  <si>
    <t>Jorge Ortiz</t>
  </si>
  <si>
    <t>Angela Pérez</t>
  </si>
  <si>
    <t>Luis Castillo</t>
  </si>
  <si>
    <t>Rodrigo Reyes</t>
  </si>
  <si>
    <t>Mario Soto</t>
  </si>
  <si>
    <t>Sueldo Neto</t>
  </si>
  <si>
    <t>Desc. AFP</t>
  </si>
  <si>
    <t>Desc. Isapre</t>
  </si>
  <si>
    <t>Sueldo Bruto</t>
  </si>
  <si>
    <t>Aguinaldo</t>
  </si>
  <si>
    <t>Bono Prod.</t>
  </si>
  <si>
    <t>Gratific.</t>
  </si>
  <si>
    <t>Escalafon</t>
  </si>
  <si>
    <t>Sueldo</t>
  </si>
  <si>
    <t>Planilla de Pagos</t>
  </si>
  <si>
    <t>Barcelona</t>
  </si>
  <si>
    <t>Madrid</t>
  </si>
  <si>
    <t>Ingreso</t>
  </si>
  <si>
    <t>edad</t>
  </si>
  <si>
    <t>Ocupación</t>
  </si>
  <si>
    <t>Administrativo</t>
  </si>
  <si>
    <t>Ramiro</t>
  </si>
  <si>
    <t>Pilar</t>
  </si>
  <si>
    <t>Gerente</t>
  </si>
  <si>
    <t>Ramón</t>
  </si>
  <si>
    <t>Dolores</t>
  </si>
  <si>
    <t>Abogado</t>
  </si>
  <si>
    <t>Pedro</t>
  </si>
  <si>
    <t>Cádiz</t>
  </si>
  <si>
    <t>Jerez</t>
  </si>
  <si>
    <t>Manuel</t>
  </si>
  <si>
    <t>Hospitalet</t>
  </si>
  <si>
    <t>David</t>
  </si>
  <si>
    <t>Ana</t>
  </si>
  <si>
    <t>José</t>
  </si>
  <si>
    <t>Getafe</t>
  </si>
  <si>
    <t>Esther</t>
  </si>
  <si>
    <t>Nuria</t>
  </si>
  <si>
    <t>Javier</t>
  </si>
  <si>
    <t>Antonia</t>
  </si>
  <si>
    <t>Agustín</t>
  </si>
  <si>
    <t>Luís</t>
  </si>
  <si>
    <t>Olga</t>
  </si>
  <si>
    <t>Mercedes</t>
  </si>
  <si>
    <t>María</t>
  </si>
  <si>
    <t>Edad</t>
  </si>
  <si>
    <t>Provincia</t>
  </si>
  <si>
    <t>GFGG</t>
  </si>
  <si>
    <t>negro</t>
  </si>
  <si>
    <t>gris</t>
  </si>
  <si>
    <t>café</t>
  </si>
  <si>
    <t>celeste</t>
  </si>
  <si>
    <t>rojo</t>
  </si>
  <si>
    <t>azul</t>
  </si>
  <si>
    <t>verde</t>
  </si>
  <si>
    <t>amarillo</t>
  </si>
  <si>
    <t>Ingrese el Codigo del Color:</t>
  </si>
  <si>
    <t>El Color es:</t>
  </si>
  <si>
    <t>KJK</t>
  </si>
  <si>
    <t xml:space="preserve">      Lograr mediante función Buscarv, que al ingresar un código en la celda A30, de la base de datos</t>
  </si>
  <si>
    <t>muestre el nombre, ocupación, edad y el ingreso (a partir de celda B29)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</si>
</sst>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164" formatCode="_-* #,##0_-;\-* #,##0_-;_-* &quot;-&quot;_-;_-@_-"/>
    <numFmt numFmtId="165" formatCode="_-* #,##0.00_-;\-* #,##0.00_-;_-* &quot;-&quot;??_-;_-@_-"/>
    <numFmt numFmtId="166" formatCode="_-&quot;$&quot;\ * #,##0_-;\-&quot;$&quot;\ * #,##0_-;_-&quot;$&quot;\ * &quot;-&quot;_-;_-@_-"/>
    <numFmt numFmtId="167" formatCode="_-* #,##0\ &quot;pta&quot;_-;\-* #,##0\ &quot;pta&quot;_-;_-* &quot;-&quot;\ &quot;pta&quot;_-;_-@_-"/>
    <numFmt numFmtId="168" formatCode="_-* #,##0\ _p_t_a_-;\-* #,##0\ _p_t_a_-;_-* &quot;-&quot;\ _p_t_a_-;_-@_-"/>
    <numFmt numFmtId="169" formatCode="_-* #,##0.00\ &quot;pta&quot;_-;\-* #,##0.00\ &quot;pta&quot;_-;_-* &quot;-&quot;??\ &quot;pta&quot;_-;_-@_-"/>
    <numFmt numFmtId="170" formatCode="0.0%"/>
    <numFmt numFmtId="171" formatCode="_(&quot;$&quot;\ * #,##0.00_);_(&quot;$&quot;\ * \(#,##0.00\);_(&quot;$&quot;\ * &quot;-&quot;??_);_(@_)"/>
    <numFmt numFmtId="174" formatCode="mmmm\ d\,\ yyyy"/>
    <numFmt numFmtId="175" formatCode="&quot;$&quot;#,##0.00"/>
    <numFmt numFmtId="176" formatCode="[$€]\ #,##0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_(* #,##0_);_(* \(#,##0\);_(* &quot;-&quot;??_);_(@_)"/>
    <numFmt numFmtId="180" formatCode="_(&quot;$&quot;* #,##0_);_(&quot;$&quot;* \(#,##0\);_(&quot;$&quot;* &quot;-&quot;??_);_(@_)"/>
    <numFmt numFmtId="182" formatCode="_-[$€-2]\ * #,##0_-;\-[$€-2]\ * #,##0_-;_-[$€-2]\ * &quot;-&quot;??_-"/>
    <numFmt numFmtId="183" formatCode="[$$-340A]\ #,##0"/>
    <numFmt numFmtId="184" formatCode="_-* #,##0_-;\-* #,##0_-;_-* &quot;-&quot;??_-;_-@_-"/>
    <numFmt numFmtId="185" formatCode="_ &quot;$&quot;* #,##0_ ;_ &quot;$&quot;* \-#,##0_ ;_ &quot;$&quot;* &quot;-&quot;_ ;_ @_ 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lbertus Medium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name val="MS Sans Serif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14"/>
      <color indexed="12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medium">
        <color indexed="56"/>
      </top>
      <bottom/>
      <diagonal/>
    </border>
    <border>
      <left/>
      <right style="medium">
        <color indexed="56"/>
      </right>
      <top style="medium">
        <color indexed="56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/>
    <xf numFmtId="174" fontId="8" fillId="0" borderId="0" applyFill="0" applyBorder="0" applyAlignment="0"/>
    <xf numFmtId="170" fontId="3" fillId="0" borderId="0" applyFill="0" applyBorder="0" applyAlignment="0"/>
    <xf numFmtId="175" fontId="3" fillId="0" borderId="0" applyFill="0" applyBorder="0" applyAlignment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5" fontId="2" fillId="2" borderId="1"/>
    <xf numFmtId="174" fontId="8" fillId="0" borderId="0" applyFill="0" applyBorder="0" applyAlignment="0"/>
    <xf numFmtId="176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4" fontId="3" fillId="0" borderId="0" applyFill="0" applyBorder="0" applyProtection="0">
      <alignment horizontal="center" vertical="center"/>
    </xf>
    <xf numFmtId="38" fontId="10" fillId="2" borderId="0" applyNumberFormat="0" applyBorder="0" applyAlignment="0" applyProtection="0"/>
    <xf numFmtId="0" fontId="11" fillId="0" borderId="2" applyNumberFormat="0" applyAlignment="0" applyProtection="0">
      <alignment horizontal="left" vertical="center"/>
    </xf>
    <xf numFmtId="0" fontId="11" fillId="0" borderId="3">
      <alignment horizontal="left" vertical="center"/>
    </xf>
    <xf numFmtId="0" fontId="12" fillId="0" borderId="0" applyNumberFormat="0" applyFill="0" applyBorder="0" applyAlignment="0" applyProtection="0"/>
    <xf numFmtId="10" fontId="10" fillId="3" borderId="4" applyNumberFormat="0" applyBorder="0" applyAlignment="0" applyProtection="0"/>
    <xf numFmtId="174" fontId="8" fillId="0" borderId="0" applyFill="0" applyBorder="0" applyAlignment="0"/>
    <xf numFmtId="165" fontId="1" fillId="0" borderId="0" applyFont="0" applyFill="0" applyBorder="0" applyAlignment="0" applyProtection="0"/>
    <xf numFmtId="170" fontId="22" fillId="0" borderId="0" applyFont="0" applyFill="0" applyBorder="0" applyAlignment="0" applyProtection="0"/>
    <xf numFmtId="164" fontId="6" fillId="0" borderId="0" applyFont="0" applyFill="0" applyBorder="0" applyAlignment="0" applyProtection="0"/>
    <xf numFmtId="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8" fontId="21" fillId="0" borderId="0" applyFont="0" applyFill="0" applyBorder="0" applyAlignment="0" applyProtection="0"/>
    <xf numFmtId="177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5" fontId="22" fillId="0" borderId="0" applyFont="0" applyFill="0" applyBorder="0" applyAlignment="0" applyProtection="0"/>
    <xf numFmtId="166" fontId="6" fillId="0" borderId="0" applyFont="0" applyFill="0" applyBorder="0" applyAlignment="0" applyProtection="0"/>
    <xf numFmtId="167" fontId="3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78" fontId="14" fillId="0" borderId="0" applyFont="0" applyFill="0" applyBorder="0" applyAlignment="0" applyProtection="0"/>
    <xf numFmtId="174" fontId="3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10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4" fontId="8" fillId="0" borderId="0" applyFill="0" applyBorder="0" applyAlignment="0"/>
    <xf numFmtId="49" fontId="7" fillId="0" borderId="0" applyFill="0" applyBorder="0" applyAlignment="0"/>
    <xf numFmtId="174" fontId="8" fillId="0" borderId="0" applyFill="0" applyBorder="0" applyAlignment="0"/>
  </cellStyleXfs>
  <cellXfs count="127">
    <xf numFmtId="0" fontId="0" fillId="0" borderId="0" xfId="0"/>
    <xf numFmtId="0" fontId="2" fillId="0" borderId="0" xfId="0" applyFont="1"/>
    <xf numFmtId="0" fontId="0" fillId="0" borderId="4" xfId="0" applyBorder="1" applyAlignment="1">
      <alignment horizontal="center"/>
    </xf>
    <xf numFmtId="0" fontId="0" fillId="0" borderId="0" xfId="0" applyBorder="1"/>
    <xf numFmtId="0" fontId="0" fillId="0" borderId="0" xfId="0" quotePrefix="1" applyFill="1" applyBorder="1"/>
    <xf numFmtId="0" fontId="0" fillId="0" borderId="0" xfId="0" applyFill="1" applyBorder="1"/>
    <xf numFmtId="0" fontId="0" fillId="4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0" borderId="10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0" xfId="32"/>
    <xf numFmtId="0" fontId="2" fillId="0" borderId="4" xfId="32" applyFont="1" applyBorder="1"/>
    <xf numFmtId="0" fontId="2" fillId="0" borderId="0" xfId="32" applyFont="1" applyAlignment="1">
      <alignment horizontal="center"/>
    </xf>
    <xf numFmtId="0" fontId="3" fillId="0" borderId="0" xfId="32" applyAlignment="1">
      <alignment horizontal="center"/>
    </xf>
    <xf numFmtId="0" fontId="3" fillId="5" borderId="11" xfId="32" applyFill="1" applyBorder="1" applyAlignment="1"/>
    <xf numFmtId="0" fontId="3" fillId="6" borderId="12" xfId="32" applyFill="1" applyBorder="1" applyAlignment="1"/>
    <xf numFmtId="0" fontId="3" fillId="6" borderId="13" xfId="32" applyFill="1" applyBorder="1" applyAlignment="1"/>
    <xf numFmtId="0" fontId="15" fillId="0" borderId="0" xfId="34"/>
    <xf numFmtId="0" fontId="16" fillId="0" borderId="14" xfId="34" applyFont="1" applyFill="1" applyBorder="1" applyAlignment="1">
      <alignment horizontal="center" vertical="center" wrapText="1"/>
    </xf>
    <xf numFmtId="0" fontId="16" fillId="0" borderId="15" xfId="34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7" fillId="2" borderId="16" xfId="0" applyFont="1" applyFill="1" applyBorder="1" applyAlignment="1">
      <alignment horizontal="center"/>
    </xf>
    <xf numFmtId="0" fontId="17" fillId="2" borderId="17" xfId="0" applyFont="1" applyFill="1" applyBorder="1" applyAlignment="1">
      <alignment horizontal="center"/>
    </xf>
    <xf numFmtId="0" fontId="17" fillId="0" borderId="0" xfId="0" applyFont="1" applyFill="1" applyAlignment="1">
      <alignment horizontal="center"/>
    </xf>
    <xf numFmtId="0" fontId="17" fillId="2" borderId="18" xfId="0" applyFont="1" applyFill="1" applyBorder="1" applyAlignment="1">
      <alignment horizontal="center"/>
    </xf>
    <xf numFmtId="14" fontId="19" fillId="0" borderId="0" xfId="32" applyNumberFormat="1" applyFont="1" applyFill="1" applyBorder="1" applyAlignment="1">
      <alignment horizontal="left" indent="1"/>
    </xf>
    <xf numFmtId="14" fontId="19" fillId="0" borderId="0" xfId="32" applyNumberFormat="1" applyFont="1" applyFill="1" applyBorder="1"/>
    <xf numFmtId="0" fontId="19" fillId="0" borderId="0" xfId="32" applyFont="1" applyAlignment="1">
      <alignment horizontal="left" indent="2"/>
    </xf>
    <xf numFmtId="0" fontId="19" fillId="0" borderId="0" xfId="32" applyFont="1"/>
    <xf numFmtId="0" fontId="3" fillId="5" borderId="14" xfId="32" applyFill="1" applyBorder="1"/>
    <xf numFmtId="0" fontId="15" fillId="5" borderId="19" xfId="34" applyFill="1" applyBorder="1" applyAlignment="1">
      <alignment horizontal="center"/>
    </xf>
    <xf numFmtId="179" fontId="15" fillId="5" borderId="20" xfId="34" applyNumberFormat="1" applyFill="1" applyBorder="1" applyAlignment="1"/>
    <xf numFmtId="164" fontId="6" fillId="5" borderId="21" xfId="19" applyFill="1" applyBorder="1"/>
    <xf numFmtId="166" fontId="6" fillId="5" borderId="22" xfId="26" applyFill="1" applyBorder="1"/>
    <xf numFmtId="166" fontId="6" fillId="5" borderId="21" xfId="26" applyFill="1" applyBorder="1"/>
    <xf numFmtId="0" fontId="3" fillId="5" borderId="23" xfId="0" applyFont="1" applyFill="1" applyBorder="1" applyAlignment="1">
      <alignment horizontal="center"/>
    </xf>
    <xf numFmtId="0" fontId="4" fillId="5" borderId="24" xfId="0" quotePrefix="1" applyFont="1" applyFill="1" applyBorder="1"/>
    <xf numFmtId="0" fontId="4" fillId="5" borderId="25" xfId="0" quotePrefix="1" applyFont="1" applyFill="1" applyBorder="1"/>
    <xf numFmtId="1" fontId="6" fillId="5" borderId="21" xfId="37" applyNumberFormat="1" applyFont="1" applyFill="1" applyBorder="1"/>
    <xf numFmtId="184" fontId="6" fillId="5" borderId="21" xfId="17" applyNumberFormat="1" applyFont="1" applyFill="1" applyBorder="1"/>
    <xf numFmtId="0" fontId="15" fillId="0" borderId="19" xfId="34" applyFill="1" applyBorder="1" applyAlignment="1">
      <alignment horizontal="center"/>
    </xf>
    <xf numFmtId="179" fontId="15" fillId="0" borderId="20" xfId="34" applyNumberFormat="1" applyFill="1" applyBorder="1" applyAlignment="1"/>
    <xf numFmtId="1" fontId="0" fillId="0" borderId="4" xfId="0" applyNumberFormat="1" applyBorder="1"/>
    <xf numFmtId="0" fontId="3" fillId="7" borderId="4" xfId="32" applyFill="1" applyBorder="1"/>
    <xf numFmtId="0" fontId="2" fillId="7" borderId="4" xfId="32" applyFont="1" applyFill="1" applyBorder="1" applyAlignment="1">
      <alignment horizontal="center"/>
    </xf>
    <xf numFmtId="0" fontId="13" fillId="7" borderId="4" xfId="32" applyFont="1" applyFill="1" applyBorder="1" applyAlignment="1">
      <alignment horizontal="center"/>
    </xf>
    <xf numFmtId="0" fontId="3" fillId="9" borderId="4" xfId="32" applyFont="1" applyFill="1" applyBorder="1" applyAlignment="1">
      <alignment horizontal="center"/>
    </xf>
    <xf numFmtId="0" fontId="3" fillId="9" borderId="4" xfId="32" applyFont="1" applyFill="1" applyBorder="1"/>
    <xf numFmtId="0" fontId="3" fillId="9" borderId="26" xfId="32" applyFill="1" applyBorder="1" applyAlignment="1"/>
    <xf numFmtId="0" fontId="3" fillId="9" borderId="27" xfId="32" applyFill="1" applyBorder="1" applyAlignment="1"/>
    <xf numFmtId="0" fontId="20" fillId="7" borderId="4" xfId="32" applyNumberFormat="1" applyFont="1" applyFill="1" applyBorder="1"/>
    <xf numFmtId="0" fontId="20" fillId="7" borderId="4" xfId="32" applyFont="1" applyFill="1" applyBorder="1"/>
    <xf numFmtId="183" fontId="20" fillId="7" borderId="4" xfId="9" applyNumberFormat="1" applyFont="1" applyFill="1" applyBorder="1"/>
    <xf numFmtId="0" fontId="5" fillId="10" borderId="28" xfId="32" applyFont="1" applyFill="1" applyBorder="1" applyAlignment="1">
      <alignment horizontal="center"/>
    </xf>
    <xf numFmtId="0" fontId="5" fillId="10" borderId="29" xfId="32" applyFont="1" applyFill="1" applyBorder="1" applyAlignment="1">
      <alignment horizontal="center"/>
    </xf>
    <xf numFmtId="166" fontId="5" fillId="10" borderId="30" xfId="27" applyNumberFormat="1" applyFont="1" applyFill="1" applyBorder="1" applyAlignment="1">
      <alignment horizontal="center"/>
    </xf>
    <xf numFmtId="0" fontId="0" fillId="7" borderId="4" xfId="0" applyFill="1" applyBorder="1"/>
    <xf numFmtId="0" fontId="15" fillId="9" borderId="31" xfId="34" applyFill="1" applyBorder="1" applyAlignment="1">
      <alignment horizontal="center"/>
    </xf>
    <xf numFmtId="180" fontId="15" fillId="9" borderId="22" xfId="30" applyNumberFormat="1" applyFont="1" applyFill="1" applyBorder="1"/>
    <xf numFmtId="0" fontId="15" fillId="9" borderId="26" xfId="34" applyFill="1" applyBorder="1" applyAlignment="1">
      <alignment horizontal="center"/>
    </xf>
    <xf numFmtId="180" fontId="15" fillId="9" borderId="11" xfId="30" applyNumberFormat="1" applyFont="1" applyFill="1" applyBorder="1"/>
    <xf numFmtId="0" fontId="16" fillId="7" borderId="17" xfId="34" applyFont="1" applyFill="1" applyBorder="1" applyAlignment="1">
      <alignment horizontal="center"/>
    </xf>
    <xf numFmtId="0" fontId="16" fillId="7" borderId="16" xfId="34" applyFont="1" applyFill="1" applyBorder="1" applyAlignment="1">
      <alignment horizontal="center"/>
    </xf>
    <xf numFmtId="0" fontId="16" fillId="7" borderId="17" xfId="34" applyFont="1" applyFill="1" applyBorder="1"/>
    <xf numFmtId="0" fontId="16" fillId="7" borderId="32" xfId="34" applyFont="1" applyFill="1" applyBorder="1" applyAlignment="1">
      <alignment horizontal="center" vertical="center" wrapText="1"/>
    </xf>
    <xf numFmtId="0" fontId="16" fillId="7" borderId="17" xfId="34" applyFont="1" applyFill="1" applyBorder="1" applyAlignment="1">
      <alignment horizontal="center" vertical="center" wrapText="1"/>
    </xf>
    <xf numFmtId="0" fontId="16" fillId="7" borderId="18" xfId="34" applyFont="1" applyFill="1" applyBorder="1" applyAlignment="1">
      <alignment horizontal="center" vertical="center" wrapText="1"/>
    </xf>
    <xf numFmtId="0" fontId="16" fillId="7" borderId="15" xfId="34" applyFont="1" applyFill="1" applyBorder="1" applyAlignment="1">
      <alignment horizontal="center" vertical="center" wrapText="1"/>
    </xf>
    <xf numFmtId="0" fontId="16" fillId="7" borderId="14" xfId="34" applyFont="1" applyFill="1" applyBorder="1" applyAlignment="1">
      <alignment horizontal="center" vertical="center" wrapText="1"/>
    </xf>
    <xf numFmtId="0" fontId="15" fillId="8" borderId="26" xfId="34" applyFill="1" applyBorder="1" applyAlignment="1">
      <alignment horizontal="center"/>
    </xf>
    <xf numFmtId="0" fontId="14" fillId="8" borderId="33" xfId="35" applyFont="1" applyFill="1" applyBorder="1" applyAlignment="1">
      <alignment horizontal="left" wrapText="1"/>
    </xf>
    <xf numFmtId="0" fontId="15" fillId="8" borderId="4" xfId="34" applyFill="1" applyBorder="1" applyAlignment="1">
      <alignment horizontal="center"/>
    </xf>
    <xf numFmtId="179" fontId="6" fillId="8" borderId="4" xfId="23" applyNumberFormat="1" applyFill="1" applyBorder="1"/>
    <xf numFmtId="0" fontId="15" fillId="8" borderId="4" xfId="34" applyFill="1" applyBorder="1"/>
    <xf numFmtId="0" fontId="15" fillId="8" borderId="33" xfId="34" applyFill="1" applyBorder="1"/>
    <xf numFmtId="0" fontId="0" fillId="7" borderId="31" xfId="0" applyFill="1" applyBorder="1"/>
    <xf numFmtId="179" fontId="6" fillId="7" borderId="21" xfId="24" applyNumberFormat="1" applyFill="1" applyBorder="1"/>
    <xf numFmtId="0" fontId="0" fillId="7" borderId="21" xfId="0" applyFill="1" applyBorder="1"/>
    <xf numFmtId="0" fontId="0" fillId="7" borderId="21" xfId="0" applyFill="1" applyBorder="1" applyAlignment="1">
      <alignment horizontal="center"/>
    </xf>
    <xf numFmtId="0" fontId="0" fillId="7" borderId="26" xfId="0" applyFill="1" applyBorder="1"/>
    <xf numFmtId="179" fontId="6" fillId="7" borderId="4" xfId="24" applyNumberFormat="1" applyFill="1" applyBorder="1"/>
    <xf numFmtId="0" fontId="0" fillId="7" borderId="4" xfId="0" applyFill="1" applyBorder="1" applyAlignment="1">
      <alignment horizontal="center"/>
    </xf>
    <xf numFmtId="0" fontId="0" fillId="7" borderId="27" xfId="0" applyFill="1" applyBorder="1"/>
    <xf numFmtId="179" fontId="6" fillId="7" borderId="34" xfId="24" applyNumberFormat="1" applyFill="1" applyBorder="1"/>
    <xf numFmtId="0" fontId="0" fillId="7" borderId="34" xfId="0" applyFill="1" applyBorder="1"/>
    <xf numFmtId="0" fontId="0" fillId="7" borderId="34" xfId="0" applyFill="1" applyBorder="1" applyAlignment="1">
      <alignment horizontal="center"/>
    </xf>
    <xf numFmtId="0" fontId="0" fillId="9" borderId="31" xfId="0" applyFill="1" applyBorder="1"/>
    <xf numFmtId="9" fontId="6" fillId="9" borderId="21" xfId="39" applyFill="1" applyBorder="1" applyAlignment="1">
      <alignment horizontal="center"/>
    </xf>
    <xf numFmtId="9" fontId="6" fillId="9" borderId="22" xfId="39" applyFill="1" applyBorder="1" applyAlignment="1">
      <alignment horizontal="center"/>
    </xf>
    <xf numFmtId="0" fontId="0" fillId="9" borderId="26" xfId="0" applyFill="1" applyBorder="1"/>
    <xf numFmtId="9" fontId="6" fillId="9" borderId="4" xfId="39" applyFill="1" applyBorder="1" applyAlignment="1">
      <alignment horizontal="center"/>
    </xf>
    <xf numFmtId="9" fontId="6" fillId="9" borderId="11" xfId="39" applyFill="1" applyBorder="1" applyAlignment="1">
      <alignment horizontal="center"/>
    </xf>
    <xf numFmtId="0" fontId="0" fillId="9" borderId="27" xfId="0" applyFill="1" applyBorder="1"/>
    <xf numFmtId="9" fontId="6" fillId="9" borderId="34" xfId="39" applyFill="1" applyBorder="1" applyAlignment="1">
      <alignment horizontal="center"/>
    </xf>
    <xf numFmtId="9" fontId="6" fillId="9" borderId="35" xfId="39" applyFill="1" applyBorder="1" applyAlignment="1">
      <alignment horizontal="center"/>
    </xf>
    <xf numFmtId="0" fontId="0" fillId="8" borderId="31" xfId="0" applyFill="1" applyBorder="1" applyAlignment="1">
      <alignment horizontal="center"/>
    </xf>
    <xf numFmtId="9" fontId="6" fillId="8" borderId="22" xfId="39" applyFill="1" applyBorder="1" applyAlignment="1">
      <alignment horizontal="center"/>
    </xf>
    <xf numFmtId="0" fontId="0" fillId="8" borderId="26" xfId="0" applyFill="1" applyBorder="1" applyAlignment="1">
      <alignment horizontal="center"/>
    </xf>
    <xf numFmtId="9" fontId="6" fillId="8" borderId="11" xfId="39" applyFill="1" applyBorder="1" applyAlignment="1">
      <alignment horizontal="center"/>
    </xf>
    <xf numFmtId="0" fontId="0" fillId="8" borderId="27" xfId="0" applyFill="1" applyBorder="1" applyAlignment="1">
      <alignment horizontal="center"/>
    </xf>
    <xf numFmtId="9" fontId="6" fillId="8" borderId="35" xfId="39" applyFill="1" applyBorder="1" applyAlignment="1">
      <alignment horizontal="center"/>
    </xf>
    <xf numFmtId="0" fontId="0" fillId="11" borderId="31" xfId="0" applyFill="1" applyBorder="1"/>
    <xf numFmtId="9" fontId="6" fillId="11" borderId="22" xfId="39" applyFill="1" applyBorder="1" applyAlignment="1">
      <alignment horizontal="center"/>
    </xf>
    <xf numFmtId="0" fontId="0" fillId="11" borderId="26" xfId="0" applyFill="1" applyBorder="1"/>
    <xf numFmtId="9" fontId="6" fillId="11" borderId="11" xfId="39" applyFill="1" applyBorder="1" applyAlignment="1">
      <alignment horizontal="center"/>
    </xf>
    <xf numFmtId="0" fontId="0" fillId="11" borderId="27" xfId="0" applyFill="1" applyBorder="1"/>
    <xf numFmtId="9" fontId="6" fillId="11" borderId="35" xfId="39" applyFill="1" applyBorder="1" applyAlignment="1">
      <alignment horizontal="center"/>
    </xf>
    <xf numFmtId="0" fontId="0" fillId="12" borderId="31" xfId="0" applyFill="1" applyBorder="1"/>
    <xf numFmtId="9" fontId="6" fillId="12" borderId="22" xfId="39" applyFill="1" applyBorder="1" applyAlignment="1">
      <alignment horizontal="center"/>
    </xf>
    <xf numFmtId="0" fontId="0" fillId="12" borderId="26" xfId="0" applyFill="1" applyBorder="1"/>
    <xf numFmtId="9" fontId="6" fillId="12" borderId="11" xfId="39" applyFill="1" applyBorder="1" applyAlignment="1">
      <alignment horizontal="center"/>
    </xf>
    <xf numFmtId="0" fontId="0" fillId="12" borderId="27" xfId="0" applyFill="1" applyBorder="1"/>
    <xf numFmtId="9" fontId="6" fillId="12" borderId="35" xfId="39" applyFill="1" applyBorder="1" applyAlignment="1">
      <alignment horizontal="center"/>
    </xf>
    <xf numFmtId="0" fontId="18" fillId="2" borderId="0" xfId="0" applyFont="1" applyFill="1" applyAlignment="1">
      <alignment horizontal="center"/>
    </xf>
    <xf numFmtId="0" fontId="3" fillId="13" borderId="4" xfId="32" applyFill="1" applyBorder="1"/>
    <xf numFmtId="0" fontId="3" fillId="14" borderId="4" xfId="32" applyFill="1" applyBorder="1"/>
    <xf numFmtId="0" fontId="3" fillId="0" borderId="4" xfId="32" applyFill="1" applyBorder="1"/>
    <xf numFmtId="0" fontId="3" fillId="15" borderId="4" xfId="32" applyFill="1" applyBorder="1"/>
    <xf numFmtId="0" fontId="3" fillId="16" borderId="4" xfId="32" applyFill="1" applyBorder="1"/>
    <xf numFmtId="0" fontId="3" fillId="17" borderId="4" xfId="32" applyFill="1" applyBorder="1"/>
    <xf numFmtId="0" fontId="23" fillId="18" borderId="4" xfId="32" applyFont="1" applyFill="1" applyBorder="1"/>
    <xf numFmtId="0" fontId="3" fillId="19" borderId="4" xfId="32" applyFill="1" applyBorder="1"/>
    <xf numFmtId="0" fontId="1" fillId="5" borderId="4" xfId="32" applyFont="1" applyFill="1" applyBorder="1"/>
  </cellXfs>
  <cellStyles count="43">
    <cellStyle name="Calc Currency (0)" xfId="1"/>
    <cellStyle name="Calc Percent (0)" xfId="2"/>
    <cellStyle name="Calc Percent (1)" xfId="3"/>
    <cellStyle name="Comma [0]" xfId="4"/>
    <cellStyle name="Currency [0]" xfId="5"/>
    <cellStyle name="Date" xfId="6"/>
    <cellStyle name="Enter Currency (0)" xfId="7"/>
    <cellStyle name="Euro" xfId="8"/>
    <cellStyle name="Euro_Prueba Excel Intermedio Santander" xfId="9"/>
    <cellStyle name="Fecha" xfId="10"/>
    <cellStyle name="Grey" xfId="11"/>
    <cellStyle name="Header1" xfId="12"/>
    <cellStyle name="Header2" xfId="13"/>
    <cellStyle name="Heading" xfId="14"/>
    <cellStyle name="Input [yellow]" xfId="15"/>
    <cellStyle name="Link Currency (0)" xfId="16"/>
    <cellStyle name="Millares" xfId="17" builtinId="3"/>
    <cellStyle name="Millares [0] 5" xfId="18"/>
    <cellStyle name="Millares [0]_Ejercicios buscarv " xfId="19"/>
    <cellStyle name="Millares 2" xfId="20"/>
    <cellStyle name="Millares 3" xfId="21"/>
    <cellStyle name="Millares 4" xfId="22"/>
    <cellStyle name="Millares_ejercicios" xfId="23"/>
    <cellStyle name="Millares_Ejercicios buscarv " xfId="24"/>
    <cellStyle name="Moneda [0] 9" xfId="25"/>
    <cellStyle name="Moneda [0]_Ejercicios buscarv " xfId="26"/>
    <cellStyle name="Moneda [0]_Prueba Excel Intermedio Santander" xfId="27"/>
    <cellStyle name="Moneda 2" xfId="28"/>
    <cellStyle name="Moneda 3" xfId="29"/>
    <cellStyle name="Moneda_Ejercicios buscarv 2" xfId="30"/>
    <cellStyle name="Normal" xfId="0" builtinId="0"/>
    <cellStyle name="Normal - Style1" xfId="31"/>
    <cellStyle name="Normal 2" xfId="32"/>
    <cellStyle name="Normal 2 2" xfId="33"/>
    <cellStyle name="Normal_Ejercicios buscarv 2" xfId="34"/>
    <cellStyle name="Normal_T_din" xfId="35"/>
    <cellStyle name="Percent [2]" xfId="36"/>
    <cellStyle name="Porcentaje" xfId="37" builtinId="5"/>
    <cellStyle name="Porcentual 2" xfId="38"/>
    <cellStyle name="Porcentual_Ejercicios buscarv " xfId="39"/>
    <cellStyle name="PrePop Currency (0)" xfId="40"/>
    <cellStyle name="Text Indent A" xfId="41"/>
    <cellStyle name="Text Indent B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17</xdr:row>
      <xdr:rowOff>9525</xdr:rowOff>
    </xdr:from>
    <xdr:to>
      <xdr:col>2</xdr:col>
      <xdr:colOff>733425</xdr:colOff>
      <xdr:row>25</xdr:row>
      <xdr:rowOff>47625</xdr:rowOff>
    </xdr:to>
    <xdr:sp macro="" textlink="">
      <xdr:nvSpPr>
        <xdr:cNvPr id="3120" name="Line 1"/>
        <xdr:cNvSpPr>
          <a:spLocks noChangeShapeType="1"/>
        </xdr:cNvSpPr>
      </xdr:nvSpPr>
      <xdr:spPr bwMode="auto">
        <a:xfrm flipV="1">
          <a:off x="352425" y="2771775"/>
          <a:ext cx="923925" cy="1343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200025</xdr:colOff>
      <xdr:row>25</xdr:row>
      <xdr:rowOff>47625</xdr:rowOff>
    </xdr:from>
    <xdr:to>
      <xdr:col>1</xdr:col>
      <xdr:colOff>390525</xdr:colOff>
      <xdr:row>25</xdr:row>
      <xdr:rowOff>47625</xdr:rowOff>
    </xdr:to>
    <xdr:sp macro="" textlink="">
      <xdr:nvSpPr>
        <xdr:cNvPr id="3121" name="Line 2"/>
        <xdr:cNvSpPr>
          <a:spLocks noChangeShapeType="1"/>
        </xdr:cNvSpPr>
      </xdr:nvSpPr>
      <xdr:spPr bwMode="auto">
        <a:xfrm>
          <a:off x="352425" y="411480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Comun\Profesores\FFarias\Fffffff\23f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dvfic001\Usuarios$\WINDOWS\Archivos%20temporales%20de%20Internet\Content.IE5\Z5G4BSFY\Pregntas%20para%20Pruebas\De%20todo%20un%20po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mercados"/>
      <sheetName val="Hoja1"/>
      <sheetName val="facturas"/>
      <sheetName val="Hoja2"/>
      <sheetName val="Hoja9"/>
      <sheetName val="vend"/>
      <sheetName val="vendedores"/>
      <sheetName val="catastrofes"/>
      <sheetName val="banco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</sheetNames>
    <sheetDataSet>
      <sheetData sheetId="0">
        <row r="5">
          <cell r="F5">
            <v>52</v>
          </cell>
          <cell r="G5">
            <v>500</v>
          </cell>
          <cell r="H5">
            <v>0.1067</v>
          </cell>
        </row>
        <row r="6">
          <cell r="F6">
            <v>22</v>
          </cell>
          <cell r="G6">
            <v>650</v>
          </cell>
          <cell r="H6">
            <v>2.2229999999999999</v>
          </cell>
        </row>
        <row r="7">
          <cell r="F7">
            <v>10</v>
          </cell>
          <cell r="G7">
            <v>250</v>
          </cell>
          <cell r="H7">
            <v>1.123</v>
          </cell>
        </row>
        <row r="8">
          <cell r="F8">
            <v>15</v>
          </cell>
          <cell r="G8">
            <v>1200</v>
          </cell>
          <cell r="H8">
            <v>1.123</v>
          </cell>
        </row>
        <row r="9">
          <cell r="F9">
            <v>23</v>
          </cell>
          <cell r="G9">
            <v>1200</v>
          </cell>
          <cell r="H9">
            <v>0.12543000000000001</v>
          </cell>
        </row>
        <row r="10">
          <cell r="F10">
            <v>13</v>
          </cell>
          <cell r="G10">
            <v>1300</v>
          </cell>
          <cell r="H10">
            <v>0.12665000000000001</v>
          </cell>
        </row>
        <row r="11">
          <cell r="F11">
            <v>15</v>
          </cell>
          <cell r="G11">
            <v>4800</v>
          </cell>
          <cell r="H11">
            <v>0.56667800000000002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2"/>
  </sheetPr>
  <dimension ref="B3:C14"/>
  <sheetViews>
    <sheetView showGridLines="0" tabSelected="1" workbookViewId="0"/>
  </sheetViews>
  <sheetFormatPr baseColWidth="10" defaultRowHeight="12.75"/>
  <cols>
    <col min="1" max="1" width="11.42578125" style="14"/>
    <col min="2" max="2" width="24" style="14" bestFit="1" customWidth="1"/>
    <col min="3" max="3" width="17.28515625" style="14" customWidth="1"/>
    <col min="4" max="4" width="11.42578125" style="14"/>
    <col min="5" max="5" width="12.28515625" style="14" bestFit="1" customWidth="1"/>
    <col min="6" max="16384" width="11.42578125" style="14"/>
  </cols>
  <sheetData>
    <row r="3" spans="2:3">
      <c r="B3" s="14" t="s">
        <v>211</v>
      </c>
      <c r="C3" s="15">
        <v>1</v>
      </c>
    </row>
    <row r="4" spans="2:3">
      <c r="B4" s="14" t="s">
        <v>212</v>
      </c>
      <c r="C4" s="126" t="s">
        <v>210</v>
      </c>
    </row>
    <row r="7" spans="2:3">
      <c r="B7" s="120">
        <v>1</v>
      </c>
      <c r="C7" s="118" t="s">
        <v>210</v>
      </c>
    </row>
    <row r="8" spans="2:3">
      <c r="B8" s="120">
        <v>3</v>
      </c>
      <c r="C8" s="119" t="s">
        <v>208</v>
      </c>
    </row>
    <row r="9" spans="2:3">
      <c r="B9" s="120">
        <v>6</v>
      </c>
      <c r="C9" s="121" t="s">
        <v>205</v>
      </c>
    </row>
    <row r="10" spans="2:3">
      <c r="B10" s="120">
        <v>5</v>
      </c>
      <c r="C10" s="122" t="s">
        <v>206</v>
      </c>
    </row>
    <row r="11" spans="2:3">
      <c r="B11" s="120">
        <v>7</v>
      </c>
      <c r="C11" s="123" t="s">
        <v>204</v>
      </c>
    </row>
    <row r="12" spans="2:3">
      <c r="B12" s="120">
        <v>8</v>
      </c>
      <c r="C12" s="124" t="s">
        <v>203</v>
      </c>
    </row>
    <row r="13" spans="2:3">
      <c r="B13" s="120">
        <v>4</v>
      </c>
      <c r="C13" s="125" t="s">
        <v>207</v>
      </c>
    </row>
    <row r="14" spans="2:3">
      <c r="B14" s="120">
        <v>2</v>
      </c>
      <c r="C14" s="47" t="s">
        <v>209</v>
      </c>
    </row>
  </sheetData>
  <sortState ref="B7:C14">
    <sortCondition ref="C7:C14"/>
  </sortState>
  <pageMargins left="0.75" right="0.75" top="1" bottom="1" header="0" footer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3"/>
  <sheetViews>
    <sheetView showGridLines="0" workbookViewId="0">
      <selection activeCell="B17" sqref="B17"/>
    </sheetView>
  </sheetViews>
  <sheetFormatPr baseColWidth="10" defaultRowHeight="12.75"/>
  <cols>
    <col min="1" max="1" width="13.140625" style="17" customWidth="1"/>
    <col min="2" max="2" width="21.42578125" style="14" customWidth="1"/>
    <col min="3" max="3" width="9.7109375" style="14" bestFit="1" customWidth="1"/>
    <col min="4" max="4" width="12.5703125" style="14" bestFit="1" customWidth="1"/>
    <col min="5" max="5" width="11.85546875" style="14" bestFit="1" customWidth="1"/>
    <col min="6" max="6" width="15.7109375" style="14" customWidth="1"/>
    <col min="7" max="7" width="11.5703125" style="14" bestFit="1" customWidth="1"/>
    <col min="8" max="8" width="10.7109375" style="17" bestFit="1" customWidth="1"/>
    <col min="9" max="16384" width="11.42578125" style="14"/>
  </cols>
  <sheetData>
    <row r="2" spans="1:8" s="16" customFormat="1">
      <c r="A2" s="48" t="s">
        <v>66</v>
      </c>
      <c r="B2" s="48" t="s">
        <v>59</v>
      </c>
      <c r="C2" s="48" t="s">
        <v>65</v>
      </c>
      <c r="D2" s="48" t="s">
        <v>100</v>
      </c>
      <c r="E2" s="49" t="s">
        <v>99</v>
      </c>
      <c r="F2" s="48" t="s">
        <v>98</v>
      </c>
      <c r="G2" s="48" t="s">
        <v>97</v>
      </c>
      <c r="H2" s="48" t="s">
        <v>96</v>
      </c>
    </row>
    <row r="3" spans="1:8">
      <c r="A3" s="50">
        <v>1012</v>
      </c>
      <c r="B3" s="51" t="s">
        <v>95</v>
      </c>
      <c r="C3" s="51" t="s">
        <v>72</v>
      </c>
      <c r="D3" s="51" t="s">
        <v>94</v>
      </c>
      <c r="E3" s="51">
        <v>3</v>
      </c>
      <c r="F3" s="51" t="s">
        <v>74</v>
      </c>
      <c r="G3" s="51" t="s">
        <v>71</v>
      </c>
      <c r="H3" s="50">
        <v>2</v>
      </c>
    </row>
    <row r="4" spans="1:8">
      <c r="A4" s="50">
        <v>1013</v>
      </c>
      <c r="B4" s="51" t="s">
        <v>93</v>
      </c>
      <c r="C4" s="51" t="s">
        <v>72</v>
      </c>
      <c r="D4" s="51" t="s">
        <v>27</v>
      </c>
      <c r="E4" s="51">
        <v>4</v>
      </c>
      <c r="F4" s="51" t="s">
        <v>77</v>
      </c>
      <c r="G4" s="51" t="s">
        <v>67</v>
      </c>
      <c r="H4" s="50">
        <v>3</v>
      </c>
    </row>
    <row r="5" spans="1:8">
      <c r="A5" s="50">
        <v>1025</v>
      </c>
      <c r="B5" s="51" t="s">
        <v>78</v>
      </c>
      <c r="C5" s="51" t="s">
        <v>72</v>
      </c>
      <c r="D5" s="51" t="s">
        <v>27</v>
      </c>
      <c r="E5" s="51">
        <v>4</v>
      </c>
      <c r="F5" s="51" t="s">
        <v>68</v>
      </c>
      <c r="G5" s="51" t="s">
        <v>79</v>
      </c>
      <c r="H5" s="50">
        <v>2</v>
      </c>
    </row>
    <row r="6" spans="1:8">
      <c r="A6" s="50">
        <v>1021</v>
      </c>
      <c r="B6" s="51" t="s">
        <v>92</v>
      </c>
      <c r="C6" s="51" t="s">
        <v>72</v>
      </c>
      <c r="D6" s="51" t="s">
        <v>91</v>
      </c>
      <c r="E6" s="51">
        <v>3</v>
      </c>
      <c r="F6" s="51" t="s">
        <v>74</v>
      </c>
      <c r="G6" s="51" t="s">
        <v>79</v>
      </c>
      <c r="H6" s="50">
        <v>0</v>
      </c>
    </row>
    <row r="7" spans="1:8">
      <c r="A7" s="50">
        <v>1018</v>
      </c>
      <c r="B7" s="51" t="s">
        <v>90</v>
      </c>
      <c r="C7" s="51" t="s">
        <v>72</v>
      </c>
      <c r="D7" s="51" t="s">
        <v>88</v>
      </c>
      <c r="E7" s="51">
        <v>3</v>
      </c>
      <c r="F7" s="51" t="s">
        <v>77</v>
      </c>
      <c r="G7" s="51" t="s">
        <v>71</v>
      </c>
      <c r="H7" s="50">
        <v>0</v>
      </c>
    </row>
    <row r="8" spans="1:8">
      <c r="A8" s="50">
        <v>1020</v>
      </c>
      <c r="B8" s="51" t="s">
        <v>89</v>
      </c>
      <c r="C8" s="51" t="s">
        <v>72</v>
      </c>
      <c r="D8" s="51" t="s">
        <v>88</v>
      </c>
      <c r="E8" s="51">
        <v>5</v>
      </c>
      <c r="F8" s="51" t="s">
        <v>74</v>
      </c>
      <c r="G8" s="51" t="s">
        <v>67</v>
      </c>
      <c r="H8" s="50">
        <v>3</v>
      </c>
    </row>
    <row r="9" spans="1:8">
      <c r="A9" s="50">
        <v>1023</v>
      </c>
      <c r="B9" s="51" t="s">
        <v>87</v>
      </c>
      <c r="C9" s="51" t="s">
        <v>69</v>
      </c>
      <c r="D9" s="51" t="s">
        <v>85</v>
      </c>
      <c r="E9" s="51">
        <v>5</v>
      </c>
      <c r="F9" s="51" t="s">
        <v>74</v>
      </c>
      <c r="G9" s="51" t="s">
        <v>79</v>
      </c>
      <c r="H9" s="50">
        <v>2</v>
      </c>
    </row>
    <row r="10" spans="1:8">
      <c r="A10" s="50">
        <v>1024</v>
      </c>
      <c r="B10" s="51" t="s">
        <v>86</v>
      </c>
      <c r="C10" s="51" t="s">
        <v>69</v>
      </c>
      <c r="D10" s="51" t="s">
        <v>85</v>
      </c>
      <c r="E10" s="51">
        <v>3</v>
      </c>
      <c r="F10" s="51" t="s">
        <v>74</v>
      </c>
      <c r="G10" s="51" t="s">
        <v>71</v>
      </c>
      <c r="H10" s="50">
        <v>1</v>
      </c>
    </row>
    <row r="11" spans="1:8">
      <c r="A11" s="50">
        <v>1027</v>
      </c>
      <c r="B11" s="51" t="s">
        <v>84</v>
      </c>
      <c r="C11" s="51" t="s">
        <v>72</v>
      </c>
      <c r="D11" s="51" t="s">
        <v>83</v>
      </c>
      <c r="E11" s="51">
        <v>3</v>
      </c>
      <c r="F11" s="51" t="s">
        <v>68</v>
      </c>
      <c r="G11" s="51" t="s">
        <v>79</v>
      </c>
      <c r="H11" s="50">
        <v>1</v>
      </c>
    </row>
    <row r="12" spans="1:8">
      <c r="A12" s="50">
        <v>1022</v>
      </c>
      <c r="B12" s="51" t="s">
        <v>82</v>
      </c>
      <c r="C12" s="51" t="s">
        <v>69</v>
      </c>
      <c r="D12" s="51" t="s">
        <v>15</v>
      </c>
      <c r="E12" s="51">
        <v>4</v>
      </c>
      <c r="F12" s="51" t="s">
        <v>68</v>
      </c>
      <c r="G12" s="51" t="s">
        <v>79</v>
      </c>
      <c r="H12" s="50">
        <v>3</v>
      </c>
    </row>
    <row r="13" spans="1:8">
      <c r="A13" s="50">
        <v>1026</v>
      </c>
      <c r="B13" s="51" t="s">
        <v>81</v>
      </c>
      <c r="C13" s="51" t="s">
        <v>72</v>
      </c>
      <c r="D13" s="51" t="s">
        <v>15</v>
      </c>
      <c r="E13" s="51">
        <v>5</v>
      </c>
      <c r="F13" s="51" t="s">
        <v>202</v>
      </c>
      <c r="G13" s="51" t="s">
        <v>71</v>
      </c>
      <c r="H13" s="50">
        <v>3</v>
      </c>
    </row>
    <row r="14" spans="1:8">
      <c r="A14" s="50">
        <v>1015</v>
      </c>
      <c r="B14" s="51" t="s">
        <v>80</v>
      </c>
      <c r="C14" s="51" t="s">
        <v>72</v>
      </c>
      <c r="D14" s="51" t="s">
        <v>75</v>
      </c>
      <c r="E14" s="51">
        <v>3</v>
      </c>
      <c r="F14" s="51" t="s">
        <v>77</v>
      </c>
      <c r="G14" s="51" t="s">
        <v>79</v>
      </c>
      <c r="H14" s="50">
        <v>5</v>
      </c>
    </row>
    <row r="15" spans="1:8">
      <c r="A15" s="50">
        <v>1016</v>
      </c>
      <c r="B15" s="51" t="s">
        <v>78</v>
      </c>
      <c r="C15" s="51" t="s">
        <v>69</v>
      </c>
      <c r="D15" s="51" t="s">
        <v>75</v>
      </c>
      <c r="E15" s="51">
        <v>4</v>
      </c>
      <c r="F15" s="51" t="s">
        <v>77</v>
      </c>
      <c r="G15" s="51" t="s">
        <v>71</v>
      </c>
      <c r="H15" s="50">
        <v>1</v>
      </c>
    </row>
    <row r="16" spans="1:8">
      <c r="A16" s="50">
        <v>1019</v>
      </c>
      <c r="B16" s="51" t="s">
        <v>76</v>
      </c>
      <c r="C16" s="51" t="s">
        <v>72</v>
      </c>
      <c r="D16" s="51" t="s">
        <v>75</v>
      </c>
      <c r="E16" s="51">
        <v>4</v>
      </c>
      <c r="F16" s="51" t="s">
        <v>74</v>
      </c>
      <c r="G16" s="51" t="s">
        <v>67</v>
      </c>
      <c r="H16" s="50">
        <v>0</v>
      </c>
    </row>
    <row r="17" spans="1:8">
      <c r="A17" s="50">
        <v>1014</v>
      </c>
      <c r="B17" s="51" t="s">
        <v>73</v>
      </c>
      <c r="C17" s="51" t="s">
        <v>72</v>
      </c>
      <c r="D17" s="51" t="s">
        <v>23</v>
      </c>
      <c r="E17" s="51">
        <v>5</v>
      </c>
      <c r="F17" s="51" t="s">
        <v>68</v>
      </c>
      <c r="G17" s="51" t="s">
        <v>71</v>
      </c>
      <c r="H17" s="50">
        <v>4</v>
      </c>
    </row>
    <row r="18" spans="1:8">
      <c r="A18" s="50">
        <v>1017</v>
      </c>
      <c r="B18" s="51" t="s">
        <v>70</v>
      </c>
      <c r="C18" s="51" t="s">
        <v>69</v>
      </c>
      <c r="D18" s="51" t="s">
        <v>23</v>
      </c>
      <c r="E18" s="51">
        <v>5</v>
      </c>
      <c r="F18" s="51" t="s">
        <v>68</v>
      </c>
      <c r="G18" s="51" t="s">
        <v>67</v>
      </c>
      <c r="H18" s="50">
        <v>2</v>
      </c>
    </row>
    <row r="19" spans="1:8" ht="6.75" customHeight="1" thickBot="1"/>
    <row r="20" spans="1:8">
      <c r="A20" s="20" t="s">
        <v>66</v>
      </c>
      <c r="B20" s="19">
        <v>1016</v>
      </c>
      <c r="E20" s="17"/>
      <c r="H20" s="14"/>
    </row>
    <row r="21" spans="1:8">
      <c r="A21" s="52" t="s">
        <v>65</v>
      </c>
      <c r="B21" s="18"/>
      <c r="E21" s="17"/>
      <c r="H21" s="14"/>
    </row>
    <row r="22" spans="1:8">
      <c r="A22" s="52" t="s">
        <v>64</v>
      </c>
      <c r="B22" s="18"/>
      <c r="E22" s="17"/>
      <c r="H22" s="14"/>
    </row>
    <row r="23" spans="1:8" ht="13.5" thickBot="1">
      <c r="A23" s="53" t="s">
        <v>63</v>
      </c>
      <c r="B23" s="18"/>
      <c r="E23" s="17"/>
      <c r="H23" s="14"/>
    </row>
  </sheetData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workbookViewId="0">
      <selection activeCell="F9" sqref="F9"/>
    </sheetView>
  </sheetViews>
  <sheetFormatPr baseColWidth="10" defaultRowHeight="12.75"/>
  <cols>
    <col min="1" max="1" width="12.5703125" style="14" customWidth="1"/>
    <col min="2" max="2" width="11.42578125" style="14"/>
    <col min="3" max="3" width="12.85546875" style="14" customWidth="1"/>
    <col min="4" max="5" width="11.42578125" style="14"/>
    <col min="6" max="6" width="12.5703125" style="14" bestFit="1" customWidth="1"/>
    <col min="7" max="16384" width="11.42578125" style="14"/>
  </cols>
  <sheetData>
    <row r="1" spans="1:7" ht="13.5" thickTop="1">
      <c r="A1" s="57" t="s">
        <v>60</v>
      </c>
      <c r="B1" s="58" t="s">
        <v>59</v>
      </c>
      <c r="C1" s="58" t="s">
        <v>65</v>
      </c>
      <c r="D1" s="58" t="s">
        <v>201</v>
      </c>
      <c r="E1" s="58" t="s">
        <v>200</v>
      </c>
      <c r="F1" s="58" t="s">
        <v>174</v>
      </c>
      <c r="G1" s="59" t="s">
        <v>172</v>
      </c>
    </row>
    <row r="2" spans="1:7">
      <c r="A2" s="54">
        <v>36589</v>
      </c>
      <c r="B2" s="55" t="s">
        <v>199</v>
      </c>
      <c r="C2" s="55" t="s">
        <v>170</v>
      </c>
      <c r="D2" s="55" t="s">
        <v>170</v>
      </c>
      <c r="E2" s="55">
        <v>47</v>
      </c>
      <c r="F2" s="55" t="s">
        <v>175</v>
      </c>
      <c r="G2" s="56">
        <v>56800</v>
      </c>
    </row>
    <row r="3" spans="1:7">
      <c r="A3" s="54">
        <v>36680</v>
      </c>
      <c r="B3" s="55" t="s">
        <v>198</v>
      </c>
      <c r="C3" s="55" t="s">
        <v>170</v>
      </c>
      <c r="D3" s="55" t="s">
        <v>170</v>
      </c>
      <c r="E3" s="55">
        <v>39</v>
      </c>
      <c r="F3" s="55" t="s">
        <v>175</v>
      </c>
      <c r="G3" s="56">
        <v>53000</v>
      </c>
    </row>
    <row r="4" spans="1:7">
      <c r="A4" s="54">
        <v>36742</v>
      </c>
      <c r="B4" s="55" t="s">
        <v>197</v>
      </c>
      <c r="C4" s="55" t="s">
        <v>170</v>
      </c>
      <c r="D4" s="55" t="s">
        <v>170</v>
      </c>
      <c r="E4" s="55">
        <v>35</v>
      </c>
      <c r="F4" s="55" t="s">
        <v>175</v>
      </c>
      <c r="G4" s="56">
        <v>55980</v>
      </c>
    </row>
    <row r="5" spans="1:7">
      <c r="A5" s="54">
        <v>36778</v>
      </c>
      <c r="B5" s="55" t="s">
        <v>196</v>
      </c>
      <c r="C5" s="55" t="s">
        <v>170</v>
      </c>
      <c r="D5" s="55" t="s">
        <v>170</v>
      </c>
      <c r="E5" s="55">
        <v>43</v>
      </c>
      <c r="F5" s="55" t="s">
        <v>181</v>
      </c>
      <c r="G5" s="56">
        <v>44350</v>
      </c>
    </row>
    <row r="6" spans="1:7">
      <c r="A6" s="54">
        <v>36558</v>
      </c>
      <c r="B6" s="55" t="s">
        <v>195</v>
      </c>
      <c r="C6" s="55" t="s">
        <v>183</v>
      </c>
      <c r="D6" s="55" t="s">
        <v>183</v>
      </c>
      <c r="E6" s="55">
        <v>35</v>
      </c>
      <c r="F6" s="55" t="s">
        <v>178</v>
      </c>
      <c r="G6" s="56">
        <v>45000</v>
      </c>
    </row>
    <row r="7" spans="1:7">
      <c r="A7" s="54">
        <v>36655</v>
      </c>
      <c r="B7" s="55" t="s">
        <v>194</v>
      </c>
      <c r="C7" s="55" t="s">
        <v>183</v>
      </c>
      <c r="D7" s="55" t="s">
        <v>183</v>
      </c>
      <c r="E7" s="55">
        <v>48</v>
      </c>
      <c r="F7" s="55" t="s">
        <v>178</v>
      </c>
      <c r="G7" s="56">
        <v>55000</v>
      </c>
    </row>
    <row r="8" spans="1:7">
      <c r="A8" s="54">
        <v>36622</v>
      </c>
      <c r="B8" s="55" t="s">
        <v>193</v>
      </c>
      <c r="C8" s="55" t="s">
        <v>190</v>
      </c>
      <c r="D8" s="55" t="s">
        <v>171</v>
      </c>
      <c r="E8" s="55">
        <v>44</v>
      </c>
      <c r="F8" s="55" t="s">
        <v>175</v>
      </c>
      <c r="G8" s="56">
        <v>52000</v>
      </c>
    </row>
    <row r="9" spans="1:7">
      <c r="A9" s="54">
        <v>36685</v>
      </c>
      <c r="B9" s="55" t="s">
        <v>192</v>
      </c>
      <c r="C9" s="55" t="s">
        <v>190</v>
      </c>
      <c r="D9" s="55" t="s">
        <v>171</v>
      </c>
      <c r="E9" s="55">
        <v>55</v>
      </c>
      <c r="F9" s="55" t="s">
        <v>175</v>
      </c>
      <c r="G9" s="56">
        <v>63500</v>
      </c>
    </row>
    <row r="10" spans="1:7">
      <c r="A10" s="54">
        <v>36862</v>
      </c>
      <c r="B10" s="55" t="s">
        <v>191</v>
      </c>
      <c r="C10" s="55" t="s">
        <v>190</v>
      </c>
      <c r="D10" s="55" t="s">
        <v>171</v>
      </c>
      <c r="E10" s="55">
        <v>40</v>
      </c>
      <c r="F10" s="55" t="s">
        <v>181</v>
      </c>
      <c r="G10" s="56">
        <v>68000</v>
      </c>
    </row>
    <row r="11" spans="1:7">
      <c r="A11" s="54">
        <v>36533</v>
      </c>
      <c r="B11" s="55" t="s">
        <v>189</v>
      </c>
      <c r="C11" s="55" t="s">
        <v>186</v>
      </c>
      <c r="D11" s="55" t="s">
        <v>170</v>
      </c>
      <c r="E11" s="55">
        <v>38</v>
      </c>
      <c r="F11" s="55" t="s">
        <v>178</v>
      </c>
      <c r="G11" s="56">
        <v>35000</v>
      </c>
    </row>
    <row r="12" spans="1:7">
      <c r="A12" s="54">
        <v>36623</v>
      </c>
      <c r="B12" s="55" t="s">
        <v>188</v>
      </c>
      <c r="C12" s="55" t="s">
        <v>186</v>
      </c>
      <c r="D12" s="55" t="s">
        <v>170</v>
      </c>
      <c r="E12" s="55">
        <v>32</v>
      </c>
      <c r="F12" s="55" t="s">
        <v>181</v>
      </c>
      <c r="G12" s="56">
        <v>46800</v>
      </c>
    </row>
    <row r="13" spans="1:7">
      <c r="A13" s="54">
        <v>36715</v>
      </c>
      <c r="B13" s="55" t="s">
        <v>42</v>
      </c>
      <c r="C13" s="55" t="s">
        <v>186</v>
      </c>
      <c r="D13" s="55" t="s">
        <v>170</v>
      </c>
      <c r="E13" s="55">
        <v>41</v>
      </c>
      <c r="F13" s="55" t="s">
        <v>181</v>
      </c>
      <c r="G13" s="56">
        <v>50500</v>
      </c>
    </row>
    <row r="14" spans="1:7">
      <c r="A14" s="54">
        <v>36842</v>
      </c>
      <c r="B14" s="55" t="s">
        <v>187</v>
      </c>
      <c r="C14" s="55" t="s">
        <v>186</v>
      </c>
      <c r="D14" s="55" t="s">
        <v>170</v>
      </c>
      <c r="E14" s="55">
        <v>48</v>
      </c>
      <c r="F14" s="55" t="s">
        <v>178</v>
      </c>
      <c r="G14" s="56">
        <v>60000</v>
      </c>
    </row>
    <row r="15" spans="1:7">
      <c r="A15" s="54">
        <v>36747</v>
      </c>
      <c r="B15" s="55" t="s">
        <v>16</v>
      </c>
      <c r="C15" s="55" t="s">
        <v>184</v>
      </c>
      <c r="D15" s="55" t="s">
        <v>183</v>
      </c>
      <c r="E15" s="55">
        <v>54</v>
      </c>
      <c r="F15" s="55" t="s">
        <v>175</v>
      </c>
      <c r="G15" s="56">
        <v>40000</v>
      </c>
    </row>
    <row r="16" spans="1:7">
      <c r="A16" s="54">
        <v>36801</v>
      </c>
      <c r="B16" s="55" t="s">
        <v>185</v>
      </c>
      <c r="C16" s="55" t="s">
        <v>184</v>
      </c>
      <c r="D16" s="55" t="s">
        <v>183</v>
      </c>
      <c r="E16" s="55">
        <v>40</v>
      </c>
      <c r="F16" s="55" t="s">
        <v>175</v>
      </c>
      <c r="G16" s="56">
        <v>40000</v>
      </c>
    </row>
    <row r="17" spans="1:7">
      <c r="A17" s="54">
        <v>36530</v>
      </c>
      <c r="B17" s="55" t="s">
        <v>182</v>
      </c>
      <c r="C17" s="55" t="s">
        <v>171</v>
      </c>
      <c r="D17" s="55" t="s">
        <v>171</v>
      </c>
      <c r="E17" s="55">
        <v>32</v>
      </c>
      <c r="F17" s="55" t="s">
        <v>181</v>
      </c>
      <c r="G17" s="56">
        <v>55000</v>
      </c>
    </row>
    <row r="18" spans="1:7">
      <c r="A18" s="54">
        <v>36590</v>
      </c>
      <c r="B18" s="55" t="s">
        <v>180</v>
      </c>
      <c r="C18" s="55" t="s">
        <v>171</v>
      </c>
      <c r="D18" s="55" t="s">
        <v>171</v>
      </c>
      <c r="E18" s="55">
        <v>50</v>
      </c>
      <c r="F18" s="55" t="s">
        <v>178</v>
      </c>
      <c r="G18" s="56">
        <v>32000</v>
      </c>
    </row>
    <row r="19" spans="1:7">
      <c r="A19" s="54">
        <v>36618</v>
      </c>
      <c r="B19" s="55" t="s">
        <v>179</v>
      </c>
      <c r="C19" s="55" t="s">
        <v>171</v>
      </c>
      <c r="D19" s="55" t="s">
        <v>171</v>
      </c>
      <c r="E19" s="55">
        <v>57</v>
      </c>
      <c r="F19" s="55" t="s">
        <v>178</v>
      </c>
      <c r="G19" s="56">
        <v>49000</v>
      </c>
    </row>
    <row r="20" spans="1:7">
      <c r="A20" s="54">
        <v>36802</v>
      </c>
      <c r="B20" s="55" t="s">
        <v>177</v>
      </c>
      <c r="C20" s="55" t="s">
        <v>171</v>
      </c>
      <c r="D20" s="55" t="s">
        <v>171</v>
      </c>
      <c r="E20" s="55">
        <v>53</v>
      </c>
      <c r="F20" s="55" t="s">
        <v>175</v>
      </c>
      <c r="G20" s="56">
        <v>37000</v>
      </c>
    </row>
    <row r="21" spans="1:7">
      <c r="A21" s="54">
        <v>36811</v>
      </c>
      <c r="B21" s="55" t="s">
        <v>176</v>
      </c>
      <c r="C21" s="55" t="s">
        <v>171</v>
      </c>
      <c r="D21" s="55" t="s">
        <v>171</v>
      </c>
      <c r="E21" s="55">
        <v>37</v>
      </c>
      <c r="F21" s="55" t="s">
        <v>175</v>
      </c>
      <c r="G21" s="56">
        <v>51000</v>
      </c>
    </row>
    <row r="23" spans="1:7">
      <c r="A23" s="32"/>
    </row>
    <row r="24" spans="1:7">
      <c r="A24" s="30"/>
    </row>
    <row r="25" spans="1:7">
      <c r="A25" s="32" t="s">
        <v>214</v>
      </c>
    </row>
    <row r="26" spans="1:7">
      <c r="A26" s="31" t="s">
        <v>215</v>
      </c>
    </row>
    <row r="28" spans="1:7" ht="13.5" thickBot="1">
      <c r="A28" s="30"/>
      <c r="B28" s="29" t="s">
        <v>60</v>
      </c>
      <c r="C28" s="29" t="s">
        <v>59</v>
      </c>
      <c r="D28" s="29" t="s">
        <v>174</v>
      </c>
      <c r="E28" s="29" t="s">
        <v>173</v>
      </c>
      <c r="F28" s="29" t="s">
        <v>172</v>
      </c>
    </row>
    <row r="29" spans="1:7" ht="13.5" thickBot="1">
      <c r="B29" s="33"/>
      <c r="C29" s="33"/>
      <c r="D29" s="33"/>
      <c r="E29" s="33"/>
      <c r="F29" s="33"/>
    </row>
  </sheetData>
  <pageMargins left="0.75" right="0.75" top="1" bottom="1" header="0" footer="0"/>
  <pageSetup orientation="portrait" horizontalDpi="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showGridLines="0" zoomScale="90" workbookViewId="0">
      <selection activeCell="F11" sqref="F11"/>
    </sheetView>
  </sheetViews>
  <sheetFormatPr baseColWidth="10" defaultRowHeight="12.75"/>
  <cols>
    <col min="1" max="1" width="11.28515625" style="21" customWidth="1"/>
    <col min="2" max="2" width="17.7109375" style="21" customWidth="1"/>
    <col min="3" max="3" width="13.85546875" style="21" customWidth="1"/>
    <col min="4" max="4" width="12.85546875" style="21" bestFit="1" customWidth="1"/>
    <col min="5" max="5" width="13.28515625" style="21" bestFit="1" customWidth="1"/>
    <col min="6" max="6" width="18.5703125" style="21" bestFit="1" customWidth="1"/>
    <col min="7" max="7" width="10.42578125" style="21" bestFit="1" customWidth="1"/>
    <col min="8" max="8" width="12.42578125" style="21" customWidth="1"/>
    <col min="9" max="9" width="9.7109375" style="21" customWidth="1"/>
    <col min="10" max="10" width="5.28515625" style="21" customWidth="1"/>
    <col min="11" max="16384" width="11.42578125" style="21"/>
  </cols>
  <sheetData>
    <row r="1" spans="1:12" ht="15.75" customHeight="1" thickBot="1">
      <c r="A1" s="67" t="s">
        <v>139</v>
      </c>
      <c r="B1" s="68" t="s">
        <v>61</v>
      </c>
      <c r="C1" s="69" t="s">
        <v>138</v>
      </c>
      <c r="D1" s="70" t="s">
        <v>137</v>
      </c>
      <c r="E1" s="70" t="s">
        <v>136</v>
      </c>
      <c r="F1" s="70" t="s">
        <v>101</v>
      </c>
      <c r="G1" s="68" t="s">
        <v>135</v>
      </c>
      <c r="H1" s="71" t="s">
        <v>134</v>
      </c>
      <c r="I1" s="72" t="s">
        <v>133</v>
      </c>
      <c r="K1" s="23" t="s">
        <v>134</v>
      </c>
      <c r="L1" s="22" t="s">
        <v>133</v>
      </c>
    </row>
    <row r="2" spans="1:12">
      <c r="A2" s="73">
        <v>2</v>
      </c>
      <c r="B2" s="74" t="s">
        <v>132</v>
      </c>
      <c r="C2" s="73">
        <v>2003</v>
      </c>
      <c r="D2" s="75" t="s">
        <v>125</v>
      </c>
      <c r="E2" s="76">
        <v>446000</v>
      </c>
      <c r="F2" s="77" t="s">
        <v>110</v>
      </c>
      <c r="G2" s="78" t="s">
        <v>72</v>
      </c>
      <c r="H2" s="34"/>
      <c r="I2" s="35"/>
      <c r="K2" s="44">
        <v>97645</v>
      </c>
      <c r="L2" s="45">
        <v>348355</v>
      </c>
    </row>
    <row r="3" spans="1:12" ht="12.95" customHeight="1">
      <c r="A3" s="73">
        <v>3</v>
      </c>
      <c r="B3" s="74" t="s">
        <v>131</v>
      </c>
      <c r="C3" s="73">
        <v>2003</v>
      </c>
      <c r="D3" s="75" t="s">
        <v>123</v>
      </c>
      <c r="E3" s="76">
        <v>553000</v>
      </c>
      <c r="F3" s="77" t="s">
        <v>110</v>
      </c>
      <c r="G3" s="78" t="s">
        <v>72</v>
      </c>
      <c r="H3" s="34"/>
      <c r="I3" s="35"/>
      <c r="K3" s="44">
        <v>33327</v>
      </c>
      <c r="L3" s="45">
        <v>519673</v>
      </c>
    </row>
    <row r="4" spans="1:12" ht="12.95" customHeight="1">
      <c r="A4" s="73">
        <v>4</v>
      </c>
      <c r="B4" s="74" t="s">
        <v>130</v>
      </c>
      <c r="C4" s="73">
        <v>2003</v>
      </c>
      <c r="D4" s="75" t="s">
        <v>121</v>
      </c>
      <c r="E4" s="76">
        <v>441000</v>
      </c>
      <c r="F4" s="77" t="s">
        <v>110</v>
      </c>
      <c r="G4" s="78" t="s">
        <v>69</v>
      </c>
      <c r="H4" s="34"/>
      <c r="I4" s="35"/>
      <c r="K4" s="44">
        <v>33922</v>
      </c>
      <c r="L4" s="45">
        <v>407078</v>
      </c>
    </row>
    <row r="5" spans="1:12" ht="12.95" customHeight="1">
      <c r="A5" s="73">
        <v>5</v>
      </c>
      <c r="B5" s="74" t="s">
        <v>129</v>
      </c>
      <c r="C5" s="73">
        <v>2003</v>
      </c>
      <c r="D5" s="75" t="s">
        <v>119</v>
      </c>
      <c r="E5" s="76">
        <v>557000</v>
      </c>
      <c r="F5" s="77" t="s">
        <v>110</v>
      </c>
      <c r="G5" s="78" t="s">
        <v>72</v>
      </c>
      <c r="H5" s="34"/>
      <c r="I5" s="35"/>
      <c r="K5" s="44">
        <v>28350</v>
      </c>
      <c r="L5" s="45">
        <v>528650</v>
      </c>
    </row>
    <row r="6" spans="1:12" ht="12.95" customHeight="1">
      <c r="A6" s="73">
        <v>6</v>
      </c>
      <c r="B6" s="74" t="s">
        <v>109</v>
      </c>
      <c r="C6" s="73">
        <v>2003</v>
      </c>
      <c r="D6" s="75" t="s">
        <v>117</v>
      </c>
      <c r="E6" s="76">
        <v>423000</v>
      </c>
      <c r="F6" s="77" t="s">
        <v>110</v>
      </c>
      <c r="G6" s="78" t="s">
        <v>72</v>
      </c>
      <c r="H6" s="34"/>
      <c r="I6" s="35"/>
      <c r="K6" s="44">
        <v>70520</v>
      </c>
      <c r="L6" s="45">
        <v>352480</v>
      </c>
    </row>
    <row r="7" spans="1:12" ht="12.95" customHeight="1">
      <c r="A7" s="73">
        <v>7</v>
      </c>
      <c r="B7" s="74" t="s">
        <v>128</v>
      </c>
      <c r="C7" s="73">
        <v>2003</v>
      </c>
      <c r="D7" s="75" t="s">
        <v>115</v>
      </c>
      <c r="E7" s="76">
        <v>781000</v>
      </c>
      <c r="F7" s="77" t="s">
        <v>110</v>
      </c>
      <c r="G7" s="78" t="s">
        <v>72</v>
      </c>
      <c r="H7" s="34"/>
      <c r="I7" s="35"/>
      <c r="K7" s="44">
        <v>48312</v>
      </c>
      <c r="L7" s="45">
        <v>732688</v>
      </c>
    </row>
    <row r="8" spans="1:12" ht="12.95" customHeight="1">
      <c r="A8" s="73">
        <v>8</v>
      </c>
      <c r="B8" s="74" t="s">
        <v>127</v>
      </c>
      <c r="C8" s="73">
        <v>2004</v>
      </c>
      <c r="D8" s="75" t="s">
        <v>104</v>
      </c>
      <c r="E8" s="76">
        <v>440000</v>
      </c>
      <c r="F8" s="77" t="s">
        <v>110</v>
      </c>
      <c r="G8" s="78" t="s">
        <v>72</v>
      </c>
      <c r="H8" s="34"/>
      <c r="I8" s="35"/>
      <c r="K8" s="44">
        <v>67025</v>
      </c>
      <c r="L8" s="45">
        <v>372975</v>
      </c>
    </row>
    <row r="9" spans="1:12" ht="12.95" customHeight="1">
      <c r="A9" s="73">
        <v>9</v>
      </c>
      <c r="B9" s="74" t="s">
        <v>126</v>
      </c>
      <c r="C9" s="73">
        <v>2004</v>
      </c>
      <c r="D9" s="75" t="s">
        <v>125</v>
      </c>
      <c r="E9" s="76">
        <v>731000</v>
      </c>
      <c r="F9" s="77" t="s">
        <v>110</v>
      </c>
      <c r="G9" s="78" t="s">
        <v>72</v>
      </c>
      <c r="H9" s="34"/>
      <c r="I9" s="35"/>
      <c r="K9" s="44">
        <v>72807</v>
      </c>
      <c r="L9" s="45">
        <v>658193</v>
      </c>
    </row>
    <row r="10" spans="1:12" ht="12.95" customHeight="1">
      <c r="A10" s="73">
        <v>10</v>
      </c>
      <c r="B10" s="74" t="s">
        <v>124</v>
      </c>
      <c r="C10" s="73">
        <v>2004</v>
      </c>
      <c r="D10" s="75" t="s">
        <v>123</v>
      </c>
      <c r="E10" s="76">
        <v>621000</v>
      </c>
      <c r="F10" s="77" t="s">
        <v>110</v>
      </c>
      <c r="G10" s="78" t="s">
        <v>72</v>
      </c>
      <c r="H10" s="34"/>
      <c r="I10" s="35"/>
      <c r="K10" s="44">
        <v>59887</v>
      </c>
      <c r="L10" s="45">
        <v>561113</v>
      </c>
    </row>
    <row r="11" spans="1:12" ht="12.95" customHeight="1">
      <c r="A11" s="73">
        <v>11</v>
      </c>
      <c r="B11" s="74" t="s">
        <v>122</v>
      </c>
      <c r="C11" s="73">
        <v>2004</v>
      </c>
      <c r="D11" s="75" t="s">
        <v>121</v>
      </c>
      <c r="E11" s="76">
        <v>763000</v>
      </c>
      <c r="F11" s="77" t="s">
        <v>110</v>
      </c>
      <c r="G11" s="78" t="s">
        <v>72</v>
      </c>
      <c r="H11" s="34"/>
      <c r="I11" s="35"/>
      <c r="K11" s="44">
        <v>75097</v>
      </c>
      <c r="L11" s="45">
        <v>687903</v>
      </c>
    </row>
    <row r="12" spans="1:12" ht="12.95" customHeight="1">
      <c r="A12" s="73">
        <v>12</v>
      </c>
      <c r="B12" s="74" t="s">
        <v>120</v>
      </c>
      <c r="C12" s="73">
        <v>2004</v>
      </c>
      <c r="D12" s="75" t="s">
        <v>119</v>
      </c>
      <c r="E12" s="76">
        <v>418000</v>
      </c>
      <c r="F12" s="77" t="s">
        <v>110</v>
      </c>
      <c r="G12" s="78" t="s">
        <v>72</v>
      </c>
      <c r="H12" s="34"/>
      <c r="I12" s="35"/>
      <c r="K12" s="44">
        <v>30000</v>
      </c>
      <c r="L12" s="45">
        <v>388000</v>
      </c>
    </row>
    <row r="13" spans="1:12" ht="12.95" customHeight="1">
      <c r="A13" s="73">
        <v>13</v>
      </c>
      <c r="B13" s="74" t="s">
        <v>118</v>
      </c>
      <c r="C13" s="73">
        <v>2004</v>
      </c>
      <c r="D13" s="75" t="s">
        <v>117</v>
      </c>
      <c r="E13" s="76">
        <v>697000</v>
      </c>
      <c r="F13" s="77" t="s">
        <v>110</v>
      </c>
      <c r="G13" s="78" t="s">
        <v>72</v>
      </c>
      <c r="H13" s="34"/>
      <c r="I13" s="35"/>
      <c r="K13" s="44">
        <v>54266</v>
      </c>
      <c r="L13" s="45">
        <v>642734</v>
      </c>
    </row>
    <row r="14" spans="1:12" ht="12.95" customHeight="1">
      <c r="A14" s="73">
        <v>14</v>
      </c>
      <c r="B14" s="74" t="s">
        <v>116</v>
      </c>
      <c r="C14" s="73">
        <v>2004</v>
      </c>
      <c r="D14" s="75" t="s">
        <v>115</v>
      </c>
      <c r="E14" s="76">
        <v>428000</v>
      </c>
      <c r="F14" s="77" t="s">
        <v>103</v>
      </c>
      <c r="G14" s="78" t="s">
        <v>69</v>
      </c>
      <c r="H14" s="34"/>
      <c r="I14" s="35"/>
      <c r="K14" s="44">
        <v>69000</v>
      </c>
      <c r="L14" s="45">
        <v>359000</v>
      </c>
    </row>
    <row r="15" spans="1:12" ht="12.95" customHeight="1">
      <c r="A15" s="73">
        <v>15</v>
      </c>
      <c r="B15" s="74" t="s">
        <v>114</v>
      </c>
      <c r="C15" s="73">
        <v>2004</v>
      </c>
      <c r="D15" s="75" t="s">
        <v>113</v>
      </c>
      <c r="E15" s="76">
        <v>584000</v>
      </c>
      <c r="F15" s="77" t="s">
        <v>103</v>
      </c>
      <c r="G15" s="78" t="s">
        <v>72</v>
      </c>
      <c r="H15" s="34"/>
      <c r="I15" s="35"/>
      <c r="K15" s="44">
        <v>77826</v>
      </c>
      <c r="L15" s="45">
        <v>506174</v>
      </c>
    </row>
    <row r="16" spans="1:12" ht="12.95" customHeight="1">
      <c r="A16" s="73">
        <v>16</v>
      </c>
      <c r="B16" s="74" t="s">
        <v>112</v>
      </c>
      <c r="C16" s="73">
        <v>2004</v>
      </c>
      <c r="D16" s="75" t="s">
        <v>111</v>
      </c>
      <c r="E16" s="76">
        <v>644000</v>
      </c>
      <c r="F16" s="77" t="s">
        <v>110</v>
      </c>
      <c r="G16" s="78" t="s">
        <v>72</v>
      </c>
      <c r="H16" s="34"/>
      <c r="I16" s="35"/>
      <c r="K16" s="44">
        <v>59953</v>
      </c>
      <c r="L16" s="45">
        <v>584047</v>
      </c>
    </row>
    <row r="17" spans="1:12" ht="12.95" customHeight="1">
      <c r="A17" s="73">
        <v>17</v>
      </c>
      <c r="B17" s="74" t="s">
        <v>109</v>
      </c>
      <c r="C17" s="73">
        <v>2004</v>
      </c>
      <c r="D17" s="75" t="s">
        <v>106</v>
      </c>
      <c r="E17" s="76">
        <v>649000</v>
      </c>
      <c r="F17" s="77" t="s">
        <v>103</v>
      </c>
      <c r="G17" s="78" t="s">
        <v>72</v>
      </c>
      <c r="H17" s="34"/>
      <c r="I17" s="35"/>
      <c r="K17" s="44">
        <v>23348</v>
      </c>
      <c r="L17" s="45">
        <v>625652</v>
      </c>
    </row>
    <row r="18" spans="1:12" ht="12.95" customHeight="1">
      <c r="A18" s="73">
        <v>18</v>
      </c>
      <c r="B18" s="74" t="s">
        <v>108</v>
      </c>
      <c r="C18" s="73">
        <v>2004</v>
      </c>
      <c r="D18" s="75" t="s">
        <v>106</v>
      </c>
      <c r="E18" s="76">
        <v>446000</v>
      </c>
      <c r="F18" s="77" t="s">
        <v>103</v>
      </c>
      <c r="G18" s="78" t="s">
        <v>72</v>
      </c>
      <c r="H18" s="34"/>
      <c r="I18" s="35"/>
      <c r="K18" s="44">
        <v>60000</v>
      </c>
      <c r="L18" s="45">
        <v>386000</v>
      </c>
    </row>
    <row r="19" spans="1:12" ht="12.95" customHeight="1">
      <c r="A19" s="73">
        <v>19</v>
      </c>
      <c r="B19" s="74" t="s">
        <v>107</v>
      </c>
      <c r="C19" s="73">
        <v>2004</v>
      </c>
      <c r="D19" s="75" t="s">
        <v>106</v>
      </c>
      <c r="E19" s="76">
        <v>678000</v>
      </c>
      <c r="F19" s="77" t="s">
        <v>103</v>
      </c>
      <c r="G19" s="78" t="s">
        <v>72</v>
      </c>
      <c r="H19" s="34"/>
      <c r="I19" s="35"/>
      <c r="K19" s="44">
        <v>28255</v>
      </c>
      <c r="L19" s="45">
        <v>649745</v>
      </c>
    </row>
    <row r="20" spans="1:12" ht="12.95" customHeight="1">
      <c r="A20" s="73">
        <v>20</v>
      </c>
      <c r="B20" s="74" t="s">
        <v>105</v>
      </c>
      <c r="C20" s="73">
        <v>2005</v>
      </c>
      <c r="D20" s="75" t="s">
        <v>104</v>
      </c>
      <c r="E20" s="76">
        <v>621000</v>
      </c>
      <c r="F20" s="77" t="s">
        <v>103</v>
      </c>
      <c r="G20" s="78" t="s">
        <v>72</v>
      </c>
      <c r="H20" s="34"/>
      <c r="I20" s="35"/>
      <c r="K20" s="44">
        <v>18224</v>
      </c>
      <c r="L20" s="45">
        <v>602776</v>
      </c>
    </row>
    <row r="21" spans="1:12" ht="12.95" customHeight="1"/>
    <row r="22" spans="1:12" ht="12.95" customHeight="1"/>
    <row r="23" spans="1:12" ht="12.95" customHeight="1">
      <c r="A23"/>
      <c r="B23"/>
      <c r="C23"/>
      <c r="D23"/>
      <c r="E23"/>
      <c r="F23"/>
      <c r="G23"/>
      <c r="H23"/>
      <c r="I23"/>
      <c r="K23"/>
      <c r="L23"/>
    </row>
    <row r="24" spans="1:12" ht="12.95" customHeight="1">
      <c r="A24"/>
      <c r="B24"/>
      <c r="C24"/>
      <c r="D24"/>
      <c r="E24"/>
      <c r="F24"/>
      <c r="G24"/>
      <c r="H24"/>
      <c r="I24"/>
    </row>
    <row r="25" spans="1:12" ht="12.95" customHeight="1">
      <c r="A25"/>
      <c r="B25"/>
      <c r="C25"/>
      <c r="D25"/>
      <c r="E25"/>
      <c r="F25"/>
      <c r="G25"/>
      <c r="H25"/>
      <c r="I25"/>
    </row>
  </sheetData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F24"/>
  <sheetViews>
    <sheetView showGridLines="0" zoomScale="90" workbookViewId="0">
      <selection activeCell="I10" sqref="I10"/>
    </sheetView>
  </sheetViews>
  <sheetFormatPr baseColWidth="10" defaultRowHeight="12.75"/>
  <cols>
    <col min="1" max="16384" width="11.42578125" style="21"/>
  </cols>
  <sheetData>
    <row r="4" spans="5:6" ht="13.5" thickBot="1"/>
    <row r="5" spans="5:6" ht="13.5" thickBot="1">
      <c r="E5" s="65" t="s">
        <v>140</v>
      </c>
      <c r="F5" s="66" t="s">
        <v>134</v>
      </c>
    </row>
    <row r="6" spans="5:6">
      <c r="E6" s="61">
        <v>2</v>
      </c>
      <c r="F6" s="62">
        <v>97645</v>
      </c>
    </row>
    <row r="7" spans="5:6">
      <c r="E7" s="63">
        <v>3</v>
      </c>
      <c r="F7" s="64">
        <v>33327</v>
      </c>
    </row>
    <row r="8" spans="5:6">
      <c r="E8" s="61">
        <v>4</v>
      </c>
      <c r="F8" s="64">
        <v>33922</v>
      </c>
    </row>
    <row r="9" spans="5:6">
      <c r="E9" s="63">
        <v>5</v>
      </c>
      <c r="F9" s="64">
        <v>28350</v>
      </c>
    </row>
    <row r="10" spans="5:6">
      <c r="E10" s="61">
        <v>6</v>
      </c>
      <c r="F10" s="64">
        <v>70520</v>
      </c>
    </row>
    <row r="11" spans="5:6">
      <c r="E11" s="63">
        <v>7</v>
      </c>
      <c r="F11" s="64">
        <v>48312</v>
      </c>
    </row>
    <row r="12" spans="5:6">
      <c r="E12" s="61">
        <v>8</v>
      </c>
      <c r="F12" s="64">
        <v>67025</v>
      </c>
    </row>
    <row r="13" spans="5:6">
      <c r="E13" s="63">
        <v>9</v>
      </c>
      <c r="F13" s="64">
        <v>72807</v>
      </c>
    </row>
    <row r="14" spans="5:6">
      <c r="E14" s="63">
        <v>10</v>
      </c>
      <c r="F14" s="64">
        <v>59887</v>
      </c>
    </row>
    <row r="15" spans="5:6">
      <c r="E15" s="63">
        <v>11</v>
      </c>
      <c r="F15" s="64">
        <v>75097</v>
      </c>
    </row>
    <row r="16" spans="5:6">
      <c r="E16" s="63">
        <v>12</v>
      </c>
      <c r="F16" s="64">
        <v>30000</v>
      </c>
    </row>
    <row r="17" spans="5:6">
      <c r="E17" s="63">
        <v>13</v>
      </c>
      <c r="F17" s="64">
        <v>54266</v>
      </c>
    </row>
    <row r="18" spans="5:6">
      <c r="E18" s="63">
        <v>14</v>
      </c>
      <c r="F18" s="64">
        <v>69000</v>
      </c>
    </row>
    <row r="19" spans="5:6">
      <c r="E19" s="63">
        <v>15</v>
      </c>
      <c r="F19" s="64">
        <v>77826</v>
      </c>
    </row>
    <row r="20" spans="5:6">
      <c r="E20" s="63">
        <v>16</v>
      </c>
      <c r="F20" s="64">
        <v>59953</v>
      </c>
    </row>
    <row r="21" spans="5:6">
      <c r="E21" s="63">
        <v>17</v>
      </c>
      <c r="F21" s="64">
        <v>23348</v>
      </c>
    </row>
    <row r="22" spans="5:6">
      <c r="E22" s="63">
        <v>18</v>
      </c>
      <c r="F22" s="64">
        <v>60000</v>
      </c>
    </row>
    <row r="23" spans="5:6">
      <c r="E23" s="63">
        <v>19</v>
      </c>
      <c r="F23" s="64">
        <v>28255</v>
      </c>
    </row>
    <row r="24" spans="5:6">
      <c r="E24" s="63">
        <v>20</v>
      </c>
      <c r="F24" s="64">
        <v>18224</v>
      </c>
    </row>
  </sheetData>
  <pageMargins left="0.75" right="0.75" top="1" bottom="1" header="0" footer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showGridLines="0" zoomScale="75" workbookViewId="0">
      <selection activeCell="M40" sqref="M40"/>
    </sheetView>
  </sheetViews>
  <sheetFormatPr baseColWidth="10" defaultRowHeight="12.75"/>
  <cols>
    <col min="1" max="1" width="14" customWidth="1"/>
    <col min="2" max="2" width="9.5703125" customWidth="1"/>
    <col min="3" max="3" width="8.42578125" customWidth="1"/>
    <col min="4" max="4" width="10.42578125" customWidth="1"/>
    <col min="5" max="5" width="14.140625" customWidth="1"/>
    <col min="6" max="6" width="11.28515625" customWidth="1"/>
    <col min="7" max="7" width="9.5703125" customWidth="1"/>
    <col min="8" max="8" width="12.28515625" customWidth="1"/>
    <col min="9" max="9" width="11.28515625" customWidth="1"/>
    <col min="10" max="10" width="15.7109375" bestFit="1" customWidth="1"/>
    <col min="11" max="11" width="13.7109375" bestFit="1" customWidth="1"/>
    <col min="13" max="13" width="9.140625" customWidth="1"/>
    <col min="14" max="14" width="12.85546875" customWidth="1"/>
  </cols>
  <sheetData>
    <row r="1" spans="1:14" ht="18">
      <c r="A1" s="117" t="s">
        <v>169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</row>
    <row r="2" spans="1:14" ht="13.5" thickBot="1"/>
    <row r="3" spans="1:14" ht="13.5" thickBot="1">
      <c r="A3" s="26" t="s">
        <v>59</v>
      </c>
      <c r="B3" s="28" t="s">
        <v>168</v>
      </c>
      <c r="C3" s="28" t="s">
        <v>52</v>
      </c>
      <c r="D3" s="28" t="s">
        <v>62</v>
      </c>
      <c r="E3" s="28" t="s">
        <v>98</v>
      </c>
      <c r="F3" s="28" t="s">
        <v>167</v>
      </c>
      <c r="G3" s="28" t="s">
        <v>166</v>
      </c>
      <c r="H3" s="28" t="s">
        <v>165</v>
      </c>
      <c r="I3" s="28" t="s">
        <v>164</v>
      </c>
      <c r="J3" s="28" t="s">
        <v>163</v>
      </c>
      <c r="K3" s="28" t="s">
        <v>162</v>
      </c>
      <c r="L3" s="28" t="s">
        <v>161</v>
      </c>
      <c r="M3" s="28" t="s">
        <v>149</v>
      </c>
      <c r="N3" s="25" t="s">
        <v>160</v>
      </c>
    </row>
    <row r="4" spans="1:14">
      <c r="A4" s="79" t="s">
        <v>159</v>
      </c>
      <c r="B4" s="80">
        <v>123568</v>
      </c>
      <c r="C4" s="81" t="s">
        <v>102</v>
      </c>
      <c r="D4" s="81" t="s">
        <v>56</v>
      </c>
      <c r="E4" s="81" t="s">
        <v>145</v>
      </c>
      <c r="F4" s="82" t="s">
        <v>55</v>
      </c>
      <c r="G4" s="42"/>
      <c r="H4" s="43"/>
      <c r="I4" s="42"/>
      <c r="J4" s="38"/>
      <c r="K4" s="36"/>
      <c r="L4" s="36"/>
      <c r="M4" s="36"/>
      <c r="N4" s="37"/>
    </row>
    <row r="5" spans="1:14">
      <c r="A5" s="83" t="s">
        <v>158</v>
      </c>
      <c r="B5" s="84">
        <v>536987</v>
      </c>
      <c r="C5" s="60" t="s">
        <v>58</v>
      </c>
      <c r="D5" s="60" t="s">
        <v>142</v>
      </c>
      <c r="E5" s="60" t="s">
        <v>68</v>
      </c>
      <c r="F5" s="85" t="s">
        <v>53</v>
      </c>
      <c r="G5" s="42"/>
      <c r="H5" s="43"/>
      <c r="I5" s="42"/>
      <c r="J5" s="38"/>
      <c r="K5" s="36"/>
      <c r="L5" s="36"/>
      <c r="M5" s="36"/>
      <c r="N5" s="37"/>
    </row>
    <row r="6" spans="1:14">
      <c r="A6" s="83" t="s">
        <v>157</v>
      </c>
      <c r="B6" s="84">
        <v>257894</v>
      </c>
      <c r="C6" s="60" t="s">
        <v>58</v>
      </c>
      <c r="D6" s="60" t="s">
        <v>57</v>
      </c>
      <c r="E6" s="60" t="s">
        <v>146</v>
      </c>
      <c r="F6" s="85" t="s">
        <v>54</v>
      </c>
      <c r="G6" s="42"/>
      <c r="H6" s="43"/>
      <c r="I6" s="42"/>
      <c r="J6" s="38"/>
      <c r="K6" s="36"/>
      <c r="L6" s="36"/>
      <c r="M6" s="36"/>
      <c r="N6" s="37"/>
    </row>
    <row r="7" spans="1:14">
      <c r="A7" s="83" t="s">
        <v>156</v>
      </c>
      <c r="B7" s="84">
        <v>254698</v>
      </c>
      <c r="C7" s="60" t="s">
        <v>141</v>
      </c>
      <c r="D7" s="60" t="s">
        <v>142</v>
      </c>
      <c r="E7" s="60" t="s">
        <v>68</v>
      </c>
      <c r="F7" s="85" t="s">
        <v>144</v>
      </c>
      <c r="G7" s="42"/>
      <c r="H7" s="43"/>
      <c r="I7" s="42"/>
      <c r="J7" s="38"/>
      <c r="K7" s="36"/>
      <c r="L7" s="36"/>
      <c r="M7" s="36"/>
      <c r="N7" s="37"/>
    </row>
    <row r="8" spans="1:14">
      <c r="A8" s="83" t="s">
        <v>155</v>
      </c>
      <c r="B8" s="84">
        <v>236984</v>
      </c>
      <c r="C8" s="60" t="s">
        <v>102</v>
      </c>
      <c r="D8" s="60" t="s">
        <v>56</v>
      </c>
      <c r="E8" s="60" t="s">
        <v>145</v>
      </c>
      <c r="F8" s="85" t="s">
        <v>144</v>
      </c>
      <c r="G8" s="42"/>
      <c r="H8" s="43"/>
      <c r="I8" s="42"/>
      <c r="J8" s="38"/>
      <c r="K8" s="36"/>
      <c r="L8" s="36"/>
      <c r="M8" s="36"/>
      <c r="N8" s="37"/>
    </row>
    <row r="9" spans="1:14">
      <c r="A9" s="83" t="s">
        <v>154</v>
      </c>
      <c r="B9" s="84">
        <v>986547</v>
      </c>
      <c r="C9" s="60" t="s">
        <v>102</v>
      </c>
      <c r="D9" s="60" t="s">
        <v>57</v>
      </c>
      <c r="E9" s="60" t="s">
        <v>146</v>
      </c>
      <c r="F9" s="85" t="s">
        <v>54</v>
      </c>
      <c r="G9" s="42"/>
      <c r="H9" s="43"/>
      <c r="I9" s="42"/>
      <c r="J9" s="38"/>
      <c r="K9" s="36"/>
      <c r="L9" s="36"/>
      <c r="M9" s="36"/>
      <c r="N9" s="37"/>
    </row>
    <row r="10" spans="1:14">
      <c r="A10" s="83" t="s">
        <v>153</v>
      </c>
      <c r="B10" s="84">
        <v>563241</v>
      </c>
      <c r="C10" s="60" t="s">
        <v>141</v>
      </c>
      <c r="D10" s="60" t="s">
        <v>57</v>
      </c>
      <c r="E10" s="60" t="s">
        <v>145</v>
      </c>
      <c r="F10" s="85" t="s">
        <v>55</v>
      </c>
      <c r="G10" s="42"/>
      <c r="H10" s="43"/>
      <c r="I10" s="42"/>
      <c r="J10" s="38"/>
      <c r="K10" s="36"/>
      <c r="L10" s="36"/>
      <c r="M10" s="36"/>
      <c r="N10" s="37"/>
    </row>
    <row r="11" spans="1:14" ht="13.5" thickBot="1">
      <c r="A11" s="86" t="s">
        <v>152</v>
      </c>
      <c r="B11" s="87">
        <v>235689</v>
      </c>
      <c r="C11" s="88" t="s">
        <v>102</v>
      </c>
      <c r="D11" s="88" t="s">
        <v>56</v>
      </c>
      <c r="E11" s="88" t="s">
        <v>146</v>
      </c>
      <c r="F11" s="89" t="s">
        <v>55</v>
      </c>
      <c r="G11" s="42"/>
      <c r="H11" s="43"/>
      <c r="I11" s="42"/>
      <c r="J11" s="38"/>
      <c r="K11" s="36"/>
      <c r="L11" s="36"/>
      <c r="M11" s="36"/>
      <c r="N11" s="37"/>
    </row>
    <row r="12" spans="1:14" ht="13.5" thickBot="1"/>
    <row r="13" spans="1:14" ht="13.5" thickBot="1">
      <c r="G13" s="28" t="s">
        <v>166</v>
      </c>
      <c r="H13" s="28" t="s">
        <v>165</v>
      </c>
      <c r="I13" s="28" t="s">
        <v>164</v>
      </c>
      <c r="J13" s="28" t="s">
        <v>163</v>
      </c>
      <c r="K13" s="28" t="s">
        <v>162</v>
      </c>
      <c r="L13" s="28" t="s">
        <v>161</v>
      </c>
      <c r="M13" s="28" t="s">
        <v>149</v>
      </c>
      <c r="N13" s="25" t="s">
        <v>160</v>
      </c>
    </row>
    <row r="14" spans="1:14" ht="13.5" thickBot="1">
      <c r="A14" s="26" t="s">
        <v>98</v>
      </c>
      <c r="B14" s="28" t="s">
        <v>151</v>
      </c>
      <c r="C14" s="28" t="s">
        <v>150</v>
      </c>
      <c r="D14" s="25" t="s">
        <v>149</v>
      </c>
      <c r="G14" s="46">
        <v>14828.16</v>
      </c>
      <c r="H14" s="46">
        <v>43248.800000000003</v>
      </c>
      <c r="I14" s="46">
        <v>8649.76</v>
      </c>
      <c r="J14" s="46">
        <v>190294.72</v>
      </c>
      <c r="K14" s="46">
        <v>11417.683199999999</v>
      </c>
      <c r="L14" s="46">
        <v>22835.366399999999</v>
      </c>
      <c r="M14" s="46">
        <v>22835.366399999999</v>
      </c>
      <c r="N14" s="46">
        <v>133206.304</v>
      </c>
    </row>
    <row r="15" spans="1:14">
      <c r="A15" s="90" t="s">
        <v>146</v>
      </c>
      <c r="B15" s="91">
        <v>0.21</v>
      </c>
      <c r="C15" s="91">
        <v>0.2</v>
      </c>
      <c r="D15" s="92">
        <v>0.15</v>
      </c>
      <c r="G15" s="46">
        <v>161096.1</v>
      </c>
      <c r="H15" s="46">
        <v>53698.7</v>
      </c>
      <c r="I15" s="46">
        <v>53698.7</v>
      </c>
      <c r="J15" s="46">
        <v>805480.5</v>
      </c>
      <c r="K15" s="46">
        <v>64438.44</v>
      </c>
      <c r="L15" s="46">
        <v>112767.27</v>
      </c>
      <c r="M15" s="46">
        <v>40274.024999999994</v>
      </c>
      <c r="N15" s="46">
        <v>588000.7649999999</v>
      </c>
    </row>
    <row r="16" spans="1:14">
      <c r="A16" s="93" t="s">
        <v>68</v>
      </c>
      <c r="B16" s="94">
        <v>0.3</v>
      </c>
      <c r="C16" s="94">
        <v>0.1</v>
      </c>
      <c r="D16" s="95">
        <v>0.05</v>
      </c>
      <c r="G16" s="46">
        <v>54157.74</v>
      </c>
      <c r="H16" s="46">
        <v>51578.8</v>
      </c>
      <c r="I16" s="46">
        <v>20631.52</v>
      </c>
      <c r="J16" s="46">
        <v>384262.06</v>
      </c>
      <c r="K16" s="46">
        <v>26898.344200000003</v>
      </c>
      <c r="L16" s="46">
        <v>53796.688400000006</v>
      </c>
      <c r="M16" s="46">
        <v>57639.309000000001</v>
      </c>
      <c r="N16" s="46">
        <v>245927.71840000001</v>
      </c>
    </row>
    <row r="17" spans="1:14" ht="13.5" thickBot="1">
      <c r="A17" s="96" t="s">
        <v>145</v>
      </c>
      <c r="B17" s="97">
        <v>0.12</v>
      </c>
      <c r="C17" s="97">
        <v>0.35</v>
      </c>
      <c r="D17" s="98">
        <v>0.12</v>
      </c>
      <c r="G17" s="46">
        <v>76409.399999999994</v>
      </c>
      <c r="H17" s="46">
        <v>25469.8</v>
      </c>
      <c r="I17" s="46">
        <v>30563.759999999998</v>
      </c>
      <c r="J17" s="46">
        <v>387140.96</v>
      </c>
      <c r="K17" s="46">
        <v>30971.276800000003</v>
      </c>
      <c r="L17" s="46">
        <v>38714.096000000005</v>
      </c>
      <c r="M17" s="46">
        <v>19357.048000000003</v>
      </c>
      <c r="N17" s="46">
        <v>298098.5392</v>
      </c>
    </row>
    <row r="18" spans="1:14" ht="13.5" thickBot="1">
      <c r="G18" s="46">
        <v>28438.080000000002</v>
      </c>
      <c r="H18" s="46">
        <v>82944.399999999994</v>
      </c>
      <c r="I18" s="46">
        <v>28438.080000000002</v>
      </c>
      <c r="J18" s="46">
        <v>376804.56</v>
      </c>
      <c r="K18" s="46">
        <v>22608.2736</v>
      </c>
      <c r="L18" s="46">
        <v>45216.547200000001</v>
      </c>
      <c r="M18" s="46">
        <v>45216.547200000001</v>
      </c>
      <c r="N18" s="46">
        <v>263763.19199999992</v>
      </c>
    </row>
    <row r="19" spans="1:14" ht="13.5" thickBot="1">
      <c r="A19" s="26" t="s">
        <v>62</v>
      </c>
      <c r="B19" s="25" t="s">
        <v>143</v>
      </c>
      <c r="G19" s="46">
        <v>207174.87</v>
      </c>
      <c r="H19" s="46">
        <v>197309.4</v>
      </c>
      <c r="I19" s="46">
        <v>78923.759999999995</v>
      </c>
      <c r="J19" s="46">
        <v>1469955.03</v>
      </c>
      <c r="K19" s="46">
        <v>102896.85210000002</v>
      </c>
      <c r="L19" s="46">
        <v>176394.6036</v>
      </c>
      <c r="M19" s="46">
        <v>220493.25450000001</v>
      </c>
      <c r="N19" s="46">
        <v>970170.31979999994</v>
      </c>
    </row>
    <row r="20" spans="1:14">
      <c r="A20" s="105" t="s">
        <v>56</v>
      </c>
      <c r="B20" s="106">
        <v>0.06</v>
      </c>
      <c r="C20" s="27"/>
      <c r="D20" s="24"/>
      <c r="G20" s="46">
        <v>67588.92</v>
      </c>
      <c r="H20" s="46">
        <v>197134.35</v>
      </c>
      <c r="I20" s="46">
        <v>39426.870000000003</v>
      </c>
      <c r="J20" s="46">
        <v>867391.14</v>
      </c>
      <c r="K20" s="46">
        <v>60717.37980000001</v>
      </c>
      <c r="L20" s="46">
        <v>86739.114000000001</v>
      </c>
      <c r="M20" s="46">
        <v>104086.9368</v>
      </c>
      <c r="N20" s="46">
        <v>615847.70940000005</v>
      </c>
    </row>
    <row r="21" spans="1:14" ht="13.5" thickBot="1">
      <c r="A21" s="107" t="s">
        <v>142</v>
      </c>
      <c r="B21" s="108">
        <v>0.08</v>
      </c>
      <c r="G21" s="46">
        <v>49494.69</v>
      </c>
      <c r="H21" s="46">
        <v>47137.8</v>
      </c>
      <c r="I21" s="46">
        <v>16498.23</v>
      </c>
      <c r="J21" s="46">
        <v>348819.72</v>
      </c>
      <c r="K21" s="46">
        <v>20929.183199999996</v>
      </c>
      <c r="L21" s="46">
        <v>41858.366399999992</v>
      </c>
      <c r="M21" s="46">
        <v>52322.957999999991</v>
      </c>
      <c r="N21" s="46">
        <v>233709.21240000002</v>
      </c>
    </row>
    <row r="22" spans="1:14" ht="13.5" thickBot="1">
      <c r="A22" s="109" t="s">
        <v>57</v>
      </c>
      <c r="B22" s="110">
        <v>7.0000000000000007E-2</v>
      </c>
      <c r="D22" s="26" t="s">
        <v>52</v>
      </c>
      <c r="E22" s="25" t="s">
        <v>143</v>
      </c>
    </row>
    <row r="23" spans="1:14" ht="13.5" thickBot="1">
      <c r="D23" s="111" t="s">
        <v>102</v>
      </c>
      <c r="E23" s="112">
        <v>0.12</v>
      </c>
    </row>
    <row r="24" spans="1:14" ht="13.5" thickBot="1">
      <c r="A24" s="26" t="s">
        <v>148</v>
      </c>
      <c r="B24" s="25" t="s">
        <v>147</v>
      </c>
      <c r="D24" s="113" t="s">
        <v>141</v>
      </c>
      <c r="E24" s="114">
        <v>0.1</v>
      </c>
    </row>
    <row r="25" spans="1:14" ht="13.5" thickBot="1">
      <c r="A25" s="99" t="s">
        <v>55</v>
      </c>
      <c r="B25" s="100">
        <v>7.0000000000000007E-2</v>
      </c>
      <c r="D25" s="115" t="s">
        <v>58</v>
      </c>
      <c r="E25" s="116">
        <v>0.14000000000000001</v>
      </c>
    </row>
    <row r="26" spans="1:14">
      <c r="A26" s="101" t="s">
        <v>54</v>
      </c>
      <c r="B26" s="102">
        <v>0.08</v>
      </c>
    </row>
    <row r="27" spans="1:14">
      <c r="A27" s="101" t="s">
        <v>53</v>
      </c>
      <c r="B27" s="102">
        <v>0.1</v>
      </c>
    </row>
    <row r="28" spans="1:14" ht="13.5" thickBot="1">
      <c r="A28" s="103" t="s">
        <v>144</v>
      </c>
      <c r="B28" s="104">
        <v>0.12</v>
      </c>
    </row>
  </sheetData>
  <mergeCells count="1">
    <mergeCell ref="A1:N1"/>
  </mergeCells>
  <pageMargins left="0.75" right="0.75" top="1" bottom="1" header="0" footer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L35"/>
  <sheetViews>
    <sheetView zoomScaleNormal="100" workbookViewId="0">
      <selection activeCell="K38" sqref="K38"/>
    </sheetView>
  </sheetViews>
  <sheetFormatPr baseColWidth="10" defaultRowHeight="12.75"/>
  <cols>
    <col min="1" max="1" width="2.28515625" customWidth="1"/>
    <col min="2" max="2" width="5.85546875" customWidth="1"/>
    <col min="8" max="8" width="4.85546875" customWidth="1"/>
  </cols>
  <sheetData>
    <row r="6" spans="3:12">
      <c r="C6" s="13" t="s">
        <v>48</v>
      </c>
      <c r="D6" s="13" t="s">
        <v>47</v>
      </c>
      <c r="E6" s="13" t="s">
        <v>46</v>
      </c>
      <c r="F6" s="13" t="s">
        <v>45</v>
      </c>
      <c r="I6" s="13" t="s">
        <v>48</v>
      </c>
      <c r="J6" s="13" t="s">
        <v>47</v>
      </c>
      <c r="K6" s="13" t="s">
        <v>46</v>
      </c>
      <c r="L6" s="13" t="s">
        <v>45</v>
      </c>
    </row>
    <row r="7" spans="3:12">
      <c r="C7" s="2" t="s">
        <v>44</v>
      </c>
      <c r="D7" s="2" t="s">
        <v>43</v>
      </c>
      <c r="E7" s="2" t="s">
        <v>42</v>
      </c>
      <c r="F7" s="2" t="s">
        <v>23</v>
      </c>
      <c r="I7" s="2" t="s">
        <v>44</v>
      </c>
      <c r="J7" s="2" t="s">
        <v>43</v>
      </c>
      <c r="K7" s="2" t="s">
        <v>42</v>
      </c>
      <c r="L7" s="2" t="s">
        <v>23</v>
      </c>
    </row>
    <row r="8" spans="3:12">
      <c r="C8" s="2" t="s">
        <v>13</v>
      </c>
      <c r="D8" s="2" t="s">
        <v>41</v>
      </c>
      <c r="E8" s="2" t="s">
        <v>40</v>
      </c>
      <c r="F8" s="2" t="s">
        <v>39</v>
      </c>
      <c r="I8" s="2" t="s">
        <v>13</v>
      </c>
      <c r="J8" s="2" t="s">
        <v>41</v>
      </c>
      <c r="K8" s="2" t="s">
        <v>40</v>
      </c>
      <c r="L8" s="2" t="s">
        <v>39</v>
      </c>
    </row>
    <row r="9" spans="3:12">
      <c r="C9" s="2" t="s">
        <v>38</v>
      </c>
      <c r="D9" s="2" t="s">
        <v>37</v>
      </c>
      <c r="E9" s="2" t="s">
        <v>36</v>
      </c>
      <c r="F9" s="2" t="s">
        <v>35</v>
      </c>
      <c r="I9" s="2" t="s">
        <v>38</v>
      </c>
      <c r="J9" s="2" t="s">
        <v>37</v>
      </c>
      <c r="K9" s="2" t="s">
        <v>36</v>
      </c>
      <c r="L9" s="2" t="s">
        <v>35</v>
      </c>
    </row>
    <row r="10" spans="3:12">
      <c r="C10" s="2" t="s">
        <v>34</v>
      </c>
      <c r="D10" s="2" t="s">
        <v>33</v>
      </c>
      <c r="E10" s="2" t="s">
        <v>32</v>
      </c>
      <c r="F10" s="2" t="s">
        <v>31</v>
      </c>
      <c r="I10" s="2" t="s">
        <v>34</v>
      </c>
      <c r="J10" s="2" t="s">
        <v>33</v>
      </c>
      <c r="K10" s="2" t="s">
        <v>32</v>
      </c>
      <c r="L10" s="2" t="s">
        <v>31</v>
      </c>
    </row>
    <row r="11" spans="3:12">
      <c r="C11" s="2" t="s">
        <v>30</v>
      </c>
      <c r="D11" s="2" t="s">
        <v>29</v>
      </c>
      <c r="E11" s="2" t="s">
        <v>28</v>
      </c>
      <c r="F11" s="2" t="s">
        <v>27</v>
      </c>
      <c r="I11" s="2" t="s">
        <v>30</v>
      </c>
      <c r="J11" s="2" t="s">
        <v>29</v>
      </c>
      <c r="K11" s="2" t="s">
        <v>28</v>
      </c>
      <c r="L11" s="2" t="s">
        <v>27</v>
      </c>
    </row>
    <row r="12" spans="3:12">
      <c r="C12" s="2" t="s">
        <v>26</v>
      </c>
      <c r="D12" s="2" t="s">
        <v>25</v>
      </c>
      <c r="E12" s="2" t="s">
        <v>24</v>
      </c>
      <c r="F12" s="2" t="s">
        <v>23</v>
      </c>
      <c r="I12" s="2" t="s">
        <v>26</v>
      </c>
      <c r="J12" s="2" t="s">
        <v>25</v>
      </c>
      <c r="K12" s="2" t="s">
        <v>24</v>
      </c>
      <c r="L12" s="2" t="s">
        <v>23</v>
      </c>
    </row>
    <row r="13" spans="3:12">
      <c r="C13" s="2" t="s">
        <v>22</v>
      </c>
      <c r="D13" s="2" t="s">
        <v>21</v>
      </c>
      <c r="E13" s="2" t="s">
        <v>20</v>
      </c>
      <c r="F13" s="2" t="s">
        <v>19</v>
      </c>
      <c r="I13" s="2" t="s">
        <v>22</v>
      </c>
      <c r="J13" s="2" t="s">
        <v>21</v>
      </c>
      <c r="K13" s="2" t="s">
        <v>20</v>
      </c>
      <c r="L13" s="2" t="s">
        <v>19</v>
      </c>
    </row>
    <row r="14" spans="3:12">
      <c r="C14" s="12" t="s">
        <v>18</v>
      </c>
      <c r="D14" s="12" t="s">
        <v>17</v>
      </c>
      <c r="E14" s="2" t="s">
        <v>16</v>
      </c>
      <c r="F14" s="2" t="s">
        <v>15</v>
      </c>
      <c r="I14" s="12" t="s">
        <v>18</v>
      </c>
      <c r="J14" s="12" t="s">
        <v>17</v>
      </c>
      <c r="K14" s="2" t="s">
        <v>16</v>
      </c>
      <c r="L14" s="2" t="s">
        <v>15</v>
      </c>
    </row>
    <row r="15" spans="3:12" ht="13.5" thickBot="1">
      <c r="C15" s="11"/>
      <c r="D15" s="10"/>
      <c r="E15" s="5"/>
      <c r="F15" s="5"/>
      <c r="G15" s="3"/>
      <c r="I15" s="11"/>
      <c r="J15" s="10"/>
      <c r="K15" s="5"/>
      <c r="L15" s="5"/>
    </row>
    <row r="16" spans="3:12">
      <c r="C16" s="9" t="s">
        <v>14</v>
      </c>
      <c r="D16" s="39" t="s">
        <v>213</v>
      </c>
      <c r="E16" s="5"/>
      <c r="F16" s="5"/>
      <c r="G16" s="3"/>
      <c r="I16" s="9" t="s">
        <v>14</v>
      </c>
      <c r="J16" s="39"/>
      <c r="K16" s="5"/>
      <c r="L16" s="5"/>
    </row>
    <row r="17" spans="3:12">
      <c r="C17" s="9" t="s">
        <v>12</v>
      </c>
      <c r="D17" s="40" t="e">
        <f>IF(D$16&lt;&gt;"",VLOOKUP(D$16,$C$6:$F$14,2,0),"")</f>
        <v>#N/A</v>
      </c>
      <c r="E17" s="5"/>
      <c r="G17" s="3"/>
      <c r="I17" s="9" t="s">
        <v>12</v>
      </c>
      <c r="J17" s="40" t="str">
        <f>IF(ISERROR(VLOOKUP($J$16,$I$6:$L$14,2,0)),"No Existe",(VLOOKUP($J$16,$I$6:$L$14,2,0)))</f>
        <v>No Existe</v>
      </c>
      <c r="K17" s="5" t="s">
        <v>49</v>
      </c>
    </row>
    <row r="18" spans="3:12">
      <c r="C18" s="9" t="s">
        <v>11</v>
      </c>
      <c r="D18" s="40" t="e">
        <f>IF(D$16&lt;&gt;"",VLOOKUP(D$16,$C$6:$F$14,3,0),"")</f>
        <v>#N/A</v>
      </c>
      <c r="E18" s="5"/>
      <c r="G18" s="3"/>
      <c r="I18" s="9" t="s">
        <v>11</v>
      </c>
      <c r="J18" s="40" t="str">
        <f>IF(ISERROR(VLOOKUP($J$16,$I$6:$L$14,3,0)),"No Existe",(VLOOKUP($J$16,$I$6:$L$14,3,0)))</f>
        <v>No Existe</v>
      </c>
      <c r="K18" s="5" t="s">
        <v>50</v>
      </c>
    </row>
    <row r="19" spans="3:12" ht="13.5" thickBot="1">
      <c r="C19" s="9" t="s">
        <v>10</v>
      </c>
      <c r="D19" s="41" t="e">
        <f>IF(D$16&lt;&gt;"",VLOOKUP(D$16,$C$6:$F$14,4,0),"")</f>
        <v>#N/A</v>
      </c>
      <c r="E19" s="5"/>
      <c r="G19" s="3"/>
      <c r="I19" s="9" t="s">
        <v>10</v>
      </c>
      <c r="J19" s="41" t="str">
        <f>IF(ISERROR(VLOOKUP($J$16,$I$6:$L$14,4,0)),"No Existe",(VLOOKUP($J$16,$I$6:$L$14,4,0)))</f>
        <v>No Existe</v>
      </c>
      <c r="K19" s="5" t="s">
        <v>51</v>
      </c>
    </row>
    <row r="20" spans="3:12">
      <c r="C20" s="8"/>
      <c r="D20" s="7"/>
      <c r="E20" s="5"/>
      <c r="F20" s="5"/>
      <c r="G20" s="3"/>
      <c r="I20" s="8"/>
      <c r="J20" s="7"/>
      <c r="K20" s="5"/>
      <c r="L20" s="5"/>
    </row>
    <row r="21" spans="3:12">
      <c r="E21" s="5"/>
      <c r="F21" s="5"/>
      <c r="G21" s="3"/>
    </row>
    <row r="22" spans="3:12">
      <c r="C22" s="6" t="s">
        <v>9</v>
      </c>
      <c r="E22" s="5"/>
      <c r="F22" s="5"/>
      <c r="G22" s="3"/>
    </row>
    <row r="23" spans="3:12">
      <c r="C23" s="5" t="s">
        <v>8</v>
      </c>
      <c r="E23" s="3"/>
      <c r="F23" s="3"/>
      <c r="G23" s="3"/>
    </row>
    <row r="24" spans="3:12">
      <c r="C24" s="5" t="s">
        <v>7</v>
      </c>
    </row>
    <row r="25" spans="3:12">
      <c r="C25" s="5" t="s">
        <v>6</v>
      </c>
    </row>
    <row r="26" spans="3:12">
      <c r="C26" s="5" t="s">
        <v>5</v>
      </c>
    </row>
    <row r="27" spans="3:12">
      <c r="C27" s="5" t="s">
        <v>4</v>
      </c>
    </row>
    <row r="28" spans="3:12">
      <c r="C28" s="5" t="s">
        <v>3</v>
      </c>
    </row>
    <row r="29" spans="3:12">
      <c r="C29" s="4" t="s">
        <v>2</v>
      </c>
    </row>
    <row r="30" spans="3:12">
      <c r="C30" s="4" t="s">
        <v>1</v>
      </c>
    </row>
    <row r="31" spans="3:12">
      <c r="C31" s="4" t="s">
        <v>0</v>
      </c>
    </row>
    <row r="35" spans="2:2">
      <c r="B35" s="1"/>
    </row>
  </sheetData>
  <printOptions headings="1" gridLines="1"/>
  <pageMargins left="0.34" right="0.75" top="0.43" bottom="1" header="0" footer="0"/>
  <pageSetup paperSize="9" scale="75" orientation="landscape" horizontalDpi="0" verticalDpi="0" copies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BV1</vt:lpstr>
      <vt:lpstr>BV6</vt:lpstr>
      <vt:lpstr>BV8</vt:lpstr>
      <vt:lpstr>BV14</vt:lpstr>
      <vt:lpstr>BASE BV14</vt:lpstr>
      <vt:lpstr>BV16</vt:lpstr>
      <vt:lpstr>BV17</vt:lpstr>
      <vt:lpstr>'BV17'!Área_de_impresión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FERNANDEZ V.</dc:creator>
  <cp:lastModifiedBy>IES MQ</cp:lastModifiedBy>
  <cp:lastPrinted>2007-10-15T08:34:59Z</cp:lastPrinted>
  <dcterms:created xsi:type="dcterms:W3CDTF">2003-02-07T00:34:41Z</dcterms:created>
  <dcterms:modified xsi:type="dcterms:W3CDTF">2024-02-19T11:34:44Z</dcterms:modified>
</cp:coreProperties>
</file>