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S MQ\Desktop\Nueva carpeta (2)\"/>
    </mc:Choice>
  </mc:AlternateContent>
  <bookViews>
    <workbookView xWindow="120" yWindow="45" windowWidth="17490" windowHeight="10035" tabRatio="752" firstSheet="1" activeTab="1"/>
  </bookViews>
  <sheets>
    <sheet name="MADRID ROCKMUSIC" sheetId="4" r:id="rId1"/>
    <sheet name="BANCO" sheetId="2" r:id="rId2"/>
  </sheets>
  <calcPr calcId="162913"/>
</workbook>
</file>

<file path=xl/calcChain.xml><?xml version="1.0" encoding="utf-8"?>
<calcChain xmlns="http://schemas.openxmlformats.org/spreadsheetml/2006/main">
  <c r="L25" i="4" l="1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8" i="4"/>
  <c r="L26" i="4" s="1"/>
  <c r="I12" i="4"/>
  <c r="I16" i="4"/>
  <c r="I20" i="4"/>
  <c r="H9" i="4"/>
  <c r="H12" i="4"/>
  <c r="H13" i="4"/>
  <c r="H16" i="4"/>
  <c r="H17" i="4"/>
  <c r="H20" i="4"/>
  <c r="H21" i="4"/>
  <c r="G9" i="4"/>
  <c r="I9" i="4" s="1"/>
  <c r="G10" i="4"/>
  <c r="H10" i="4" s="1"/>
  <c r="G12" i="4"/>
  <c r="G13" i="4"/>
  <c r="I13" i="4" s="1"/>
  <c r="G14" i="4"/>
  <c r="H14" i="4" s="1"/>
  <c r="G16" i="4"/>
  <c r="G17" i="4"/>
  <c r="I17" i="4" s="1"/>
  <c r="G18" i="4"/>
  <c r="H18" i="4" s="1"/>
  <c r="G20" i="4"/>
  <c r="G21" i="4"/>
  <c r="I21" i="4" s="1"/>
  <c r="G22" i="4"/>
  <c r="H22" i="4" s="1"/>
  <c r="E9" i="4"/>
  <c r="E10" i="4"/>
  <c r="E11" i="4"/>
  <c r="G11" i="4" s="1"/>
  <c r="E12" i="4"/>
  <c r="E13" i="4"/>
  <c r="E14" i="4"/>
  <c r="E15" i="4"/>
  <c r="G15" i="4" s="1"/>
  <c r="E16" i="4"/>
  <c r="E17" i="4"/>
  <c r="E18" i="4"/>
  <c r="E19" i="4"/>
  <c r="G19" i="4" s="1"/>
  <c r="E20" i="4"/>
  <c r="E21" i="4"/>
  <c r="E22" i="4"/>
  <c r="E8" i="4"/>
  <c r="G8" i="4" s="1"/>
  <c r="H8" i="4" l="1"/>
  <c r="I8" i="4" s="1"/>
  <c r="H19" i="4"/>
  <c r="I19" i="4" s="1"/>
  <c r="H11" i="4"/>
  <c r="I11" i="4" s="1"/>
  <c r="H15" i="4"/>
  <c r="I15" i="4" s="1"/>
  <c r="L28" i="4"/>
  <c r="L27" i="4"/>
  <c r="I22" i="4"/>
  <c r="I18" i="4"/>
  <c r="I14" i="4"/>
  <c r="I10" i="4"/>
  <c r="I29" i="2"/>
  <c r="I28" i="2"/>
</calcChain>
</file>

<file path=xl/comments1.xml><?xml version="1.0" encoding="utf-8"?>
<comments xmlns="http://schemas.openxmlformats.org/spreadsheetml/2006/main">
  <authors>
    <author>junio-1619</author>
  </authors>
  <commentList>
    <comment ref="G8" authorId="0" shapeId="0">
      <text>
        <r>
          <rPr>
            <b/>
            <sz val="9"/>
            <color indexed="81"/>
            <rFont val="Tahoma"/>
            <family val="2"/>
          </rPr>
          <t>LA BONIFICACION DEL ESTADO DEPENDE DEL ESTADO CIVIL</t>
        </r>
      </text>
    </comment>
  </commentList>
</comments>
</file>

<file path=xl/sharedStrings.xml><?xml version="1.0" encoding="utf-8"?>
<sst xmlns="http://schemas.openxmlformats.org/spreadsheetml/2006/main" count="112" uniqueCount="77">
  <si>
    <t>TOTAL</t>
  </si>
  <si>
    <t>BONIF. HIJOS</t>
  </si>
  <si>
    <t>SEG. SOCIAL</t>
  </si>
  <si>
    <t>VENDEDOR</t>
  </si>
  <si>
    <t>PUESTO</t>
  </si>
  <si>
    <t>SUELDO BASE</t>
  </si>
  <si>
    <t>E.CIVIL</t>
  </si>
  <si>
    <t>Nº HIJOS</t>
  </si>
  <si>
    <t>BONIF. ESTADO</t>
  </si>
  <si>
    <t>BRUTO</t>
  </si>
  <si>
    <t>NETO</t>
  </si>
  <si>
    <t>Alberto</t>
  </si>
  <si>
    <t>Comercial</t>
  </si>
  <si>
    <t>Ana</t>
  </si>
  <si>
    <t>Aux. Administrativo</t>
  </si>
  <si>
    <t>Carlos</t>
  </si>
  <si>
    <t>Asesor Fiscal</t>
  </si>
  <si>
    <t>César</t>
  </si>
  <si>
    <t>Jefe de Cuentas</t>
  </si>
  <si>
    <t>Esther</t>
  </si>
  <si>
    <t>Atención Cliente</t>
  </si>
  <si>
    <t>Juan</t>
  </si>
  <si>
    <t>Relaciones públicas</t>
  </si>
  <si>
    <t>Marta</t>
  </si>
  <si>
    <t>Miguel</t>
  </si>
  <si>
    <t>Contable</t>
  </si>
  <si>
    <t>Mila</t>
  </si>
  <si>
    <t>Paco</t>
  </si>
  <si>
    <t>Rosa</t>
  </si>
  <si>
    <t>SUELDOS</t>
  </si>
  <si>
    <t>SUELDO MAX.</t>
  </si>
  <si>
    <t>SUELDO MIN.</t>
  </si>
  <si>
    <t>MEDIO SUELDO</t>
  </si>
  <si>
    <t>SOLTERO</t>
  </si>
  <si>
    <t>CASADO</t>
  </si>
  <si>
    <t>VIUDO</t>
  </si>
  <si>
    <t>DIVORCIADO</t>
  </si>
  <si>
    <t>Nº SOLTERO</t>
  </si>
  <si>
    <t>Nº CASADOS</t>
  </si>
  <si>
    <t>Nº VIUDOS</t>
  </si>
  <si>
    <t>NºDIVORCIADOS</t>
  </si>
  <si>
    <t>Paco López</t>
  </si>
  <si>
    <t>Ana Leiva</t>
  </si>
  <si>
    <t>Carlos Pérez</t>
  </si>
  <si>
    <t>Miguel García</t>
  </si>
  <si>
    <t>Marta Gómez</t>
  </si>
  <si>
    <t>Juan Alvarez</t>
  </si>
  <si>
    <t>Cesar Martín</t>
  </si>
  <si>
    <t>Luis Prado</t>
  </si>
  <si>
    <t>Carmen Alcaide</t>
  </si>
  <si>
    <t>Sonia Díaz</t>
  </si>
  <si>
    <t>Gerardo Sanz</t>
  </si>
  <si>
    <t>Elisa Ruiz</t>
  </si>
  <si>
    <t>Belén Estrada</t>
  </si>
  <si>
    <t>Roberto Rodriguez</t>
  </si>
  <si>
    <t>Daniel Sánchez</t>
  </si>
  <si>
    <t>CLIENTE</t>
  </si>
  <si>
    <t>PRECIOS</t>
  </si>
  <si>
    <t>Nº ENTRADAS</t>
  </si>
  <si>
    <t>IMPORTE</t>
  </si>
  <si>
    <t>IVA</t>
  </si>
  <si>
    <t>REGALO</t>
  </si>
  <si>
    <t>Oferta</t>
  </si>
  <si>
    <t>Rebaja</t>
  </si>
  <si>
    <t>Ocasión</t>
  </si>
  <si>
    <t>Gorra</t>
  </si>
  <si>
    <t>Mochila</t>
  </si>
  <si>
    <t>Llavero</t>
  </si>
  <si>
    <t>Nº ENTRADAS VENDIDAS</t>
  </si>
  <si>
    <t>Nº GORRAS REGALADAS</t>
  </si>
  <si>
    <t>Nº LLAVEROS REGALADOS</t>
  </si>
  <si>
    <t>Nº MOCHILAS REGALADAS</t>
  </si>
  <si>
    <t>REGALOS</t>
  </si>
  <si>
    <t>iva</t>
  </si>
  <si>
    <t>Tipo Entradas</t>
  </si>
  <si>
    <t>Nº hijos que tienen los solteros que ganan mas de 1000€</t>
  </si>
  <si>
    <t>Sueldo medio de los Comerciales que estan casados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</si>
</sst>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5" formatCode="#,##0.00\ &quot;€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b/>
      <sz val="11"/>
      <color theme="0"/>
      <name val="Calibri"/>
      <family val="2"/>
      <scheme val="minor"/>
    </font>
    <font>
      <b/>
      <sz val="12"/>
      <color theme="0"/>
      <name val="Trebuchet MS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44" fontId="0" fillId="0" borderId="0" xfId="0" applyNumberFormat="1" applyBorder="1"/>
    <xf numFmtId="165" fontId="0" fillId="0" borderId="0" xfId="0" applyNumberFormat="1"/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165" fontId="0" fillId="0" borderId="1" xfId="1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0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0" fontId="4" fillId="4" borderId="1" xfId="0" applyFont="1" applyFill="1" applyBorder="1" applyAlignment="1">
      <alignment horizontal="center"/>
    </xf>
    <xf numFmtId="9" fontId="6" fillId="0" borderId="1" xfId="0" applyNumberFormat="1" applyFont="1" applyBorder="1" applyAlignment="1">
      <alignment horizontal="center"/>
    </xf>
    <xf numFmtId="0" fontId="0" fillId="0" borderId="1" xfId="2" applyNumberFormat="1" applyFont="1" applyBorder="1" applyAlignment="1">
      <alignment horizontal="center"/>
    </xf>
    <xf numFmtId="0" fontId="0" fillId="0" borderId="1" xfId="1" applyNumberFormat="1" applyFont="1" applyBorder="1" applyAlignment="1">
      <alignment horizontal="center"/>
    </xf>
    <xf numFmtId="44" fontId="0" fillId="0" borderId="3" xfId="2" applyFont="1" applyBorder="1" applyAlignment="1">
      <alignment horizontal="center"/>
    </xf>
    <xf numFmtId="44" fontId="0" fillId="0" borderId="4" xfId="2" applyFont="1" applyBorder="1" applyAlignment="1">
      <alignment horizontal="center"/>
    </xf>
    <xf numFmtId="44" fontId="0" fillId="0" borderId="5" xfId="2" applyFont="1" applyBorder="1" applyAlignment="1">
      <alignment horizontal="center"/>
    </xf>
    <xf numFmtId="165" fontId="0" fillId="0" borderId="4" xfId="0" applyNumberFormat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</cellXfs>
  <cellStyles count="3">
    <cellStyle name="Euro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471390</xdr:colOff>
      <xdr:row>0</xdr:row>
      <xdr:rowOff>126498</xdr:rowOff>
    </xdr:from>
    <xdr:ext cx="5667577" cy="843757"/>
    <xdr:sp macro="" textlink="">
      <xdr:nvSpPr>
        <xdr:cNvPr id="2" name="1 Rectángulo"/>
        <xdr:cNvSpPr/>
      </xdr:nvSpPr>
      <xdr:spPr>
        <a:xfrm>
          <a:off x="1995390" y="126498"/>
          <a:ext cx="5667577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1" cap="none" spc="0">
              <a:ln w="31550" cmpd="sng">
                <a:solidFill>
                  <a:srgbClr val="FF0000"/>
                </a:solidFill>
                <a:prstDash val="solid"/>
              </a:ln>
              <a:solidFill>
                <a:schemeClr val="accent6">
                  <a:tint val="15000"/>
                  <a:satMod val="200000"/>
                </a:schemeClr>
              </a:solidFill>
              <a:effectLst>
                <a:outerShdw blurRad="50800" dist="40000" dir="5400000" algn="tl" rotWithShape="0">
                  <a:srgbClr val="000000">
                    <a:shade val="5000"/>
                    <a:satMod val="120000"/>
                    <a:alpha val="33000"/>
                  </a:srgbClr>
                </a:outerShdw>
              </a:effectLst>
            </a:rPr>
            <a:t>MADRID ROCKMUSIC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1</xdr:row>
      <xdr:rowOff>9525</xdr:rowOff>
    </xdr:from>
    <xdr:to>
      <xdr:col>8</xdr:col>
      <xdr:colOff>809625</xdr:colOff>
      <xdr:row>5</xdr:row>
      <xdr:rowOff>9525</xdr:rowOff>
    </xdr:to>
    <xdr:sp macro="" textlink="">
      <xdr:nvSpPr>
        <xdr:cNvPr id="4" name="WordArt 1"/>
        <xdr:cNvSpPr>
          <a:spLocks noChangeArrowheads="1" noChangeShapeType="1" noTextEdit="1"/>
        </xdr:cNvSpPr>
      </xdr:nvSpPr>
      <xdr:spPr bwMode="auto">
        <a:xfrm>
          <a:off x="1562100" y="200025"/>
          <a:ext cx="7391400" cy="7905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s-ES" sz="360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noFill/>
              <a:effectLst/>
              <a:latin typeface="Arial Black"/>
            </a:rPr>
            <a:t>Banco Segoviano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C6:M29"/>
  <sheetViews>
    <sheetView workbookViewId="0">
      <selection activeCell="O21" sqref="O21"/>
    </sheetView>
  </sheetViews>
  <sheetFormatPr baseColWidth="10" defaultRowHeight="15" x14ac:dyDescent="0.25"/>
  <cols>
    <col min="3" max="3" width="17.5703125" bestFit="1" customWidth="1"/>
    <col min="4" max="4" width="12.85546875" bestFit="1" customWidth="1"/>
    <col min="5" max="5" width="12.42578125" customWidth="1"/>
    <col min="6" max="6" width="14.5703125" customWidth="1"/>
    <col min="11" max="11" width="13" customWidth="1"/>
  </cols>
  <sheetData>
    <row r="6" spans="3:13" ht="15.75" thickBot="1" x14ac:dyDescent="0.3"/>
    <row r="7" spans="3:13" ht="15.75" thickBot="1" x14ac:dyDescent="0.3">
      <c r="C7" s="25" t="s">
        <v>56</v>
      </c>
      <c r="D7" s="25" t="s">
        <v>74</v>
      </c>
      <c r="E7" s="25" t="s">
        <v>57</v>
      </c>
      <c r="F7" s="25" t="s">
        <v>58</v>
      </c>
      <c r="G7" s="25" t="s">
        <v>59</v>
      </c>
      <c r="H7" s="25" t="s">
        <v>60</v>
      </c>
      <c r="I7" s="25" t="s">
        <v>0</v>
      </c>
      <c r="J7" s="25" t="s">
        <v>61</v>
      </c>
    </row>
    <row r="8" spans="3:13" x14ac:dyDescent="0.25">
      <c r="C8" s="1" t="s">
        <v>41</v>
      </c>
      <c r="D8" s="1" t="s">
        <v>62</v>
      </c>
      <c r="E8" s="34">
        <f>LOOKUP(D8,$D$26:$E$28)</f>
        <v>25</v>
      </c>
      <c r="F8" s="1">
        <v>4</v>
      </c>
      <c r="G8" s="34">
        <f>E8*F8</f>
        <v>100</v>
      </c>
      <c r="H8" s="34">
        <f>G8*$M$12</f>
        <v>21</v>
      </c>
      <c r="I8" s="34">
        <f>G8+H8</f>
        <v>121</v>
      </c>
      <c r="J8" s="1" t="str">
        <f>LOOKUP(D8,$G$26:$H$28)</f>
        <v>Mochila</v>
      </c>
    </row>
    <row r="9" spans="3:13" x14ac:dyDescent="0.25">
      <c r="C9" s="1" t="s">
        <v>42</v>
      </c>
      <c r="D9" s="1" t="s">
        <v>63</v>
      </c>
      <c r="E9" s="34">
        <f t="shared" ref="E9:E22" si="0">LOOKUP(D9,$D$26:$E$28)</f>
        <v>30</v>
      </c>
      <c r="F9" s="1">
        <v>6</v>
      </c>
      <c r="G9" s="34">
        <f t="shared" ref="G9:G22" si="1">E9*F9</f>
        <v>180</v>
      </c>
      <c r="H9" s="34">
        <f t="shared" ref="H9:H22" si="2">G9*$M$12</f>
        <v>37.799999999999997</v>
      </c>
      <c r="I9" s="34">
        <f t="shared" ref="I9:I22" si="3">G9+H9</f>
        <v>217.8</v>
      </c>
      <c r="J9" s="1" t="str">
        <f t="shared" ref="J9:J22" si="4">LOOKUP(D9,$G$26:$H$28)</f>
        <v>Llavero</v>
      </c>
    </row>
    <row r="10" spans="3:13" x14ac:dyDescent="0.25">
      <c r="C10" s="1" t="s">
        <v>43</v>
      </c>
      <c r="D10" s="1" t="s">
        <v>64</v>
      </c>
      <c r="E10" s="34">
        <f t="shared" si="0"/>
        <v>20</v>
      </c>
      <c r="F10" s="1">
        <v>1</v>
      </c>
      <c r="G10" s="34">
        <f t="shared" si="1"/>
        <v>20</v>
      </c>
      <c r="H10" s="34">
        <f t="shared" si="2"/>
        <v>4.2</v>
      </c>
      <c r="I10" s="34">
        <f t="shared" si="3"/>
        <v>24.2</v>
      </c>
      <c r="J10" s="1" t="str">
        <f t="shared" si="4"/>
        <v>Gorra</v>
      </c>
    </row>
    <row r="11" spans="3:13" ht="15.75" thickBot="1" x14ac:dyDescent="0.3">
      <c r="C11" s="1" t="s">
        <v>44</v>
      </c>
      <c r="D11" s="1" t="s">
        <v>62</v>
      </c>
      <c r="E11" s="34">
        <f t="shared" si="0"/>
        <v>25</v>
      </c>
      <c r="F11" s="1">
        <v>5</v>
      </c>
      <c r="G11" s="34">
        <f t="shared" si="1"/>
        <v>125</v>
      </c>
      <c r="H11" s="34">
        <f t="shared" si="2"/>
        <v>26.25</v>
      </c>
      <c r="I11" s="34">
        <f t="shared" si="3"/>
        <v>151.25</v>
      </c>
      <c r="J11" s="1" t="str">
        <f t="shared" si="4"/>
        <v>Mochila</v>
      </c>
    </row>
    <row r="12" spans="3:13" ht="15.75" thickBot="1" x14ac:dyDescent="0.3">
      <c r="C12" s="1" t="s">
        <v>45</v>
      </c>
      <c r="D12" s="1" t="s">
        <v>63</v>
      </c>
      <c r="E12" s="34">
        <f t="shared" si="0"/>
        <v>30</v>
      </c>
      <c r="F12" s="1">
        <v>2</v>
      </c>
      <c r="G12" s="34">
        <f t="shared" si="1"/>
        <v>60</v>
      </c>
      <c r="H12" s="34">
        <f t="shared" si="2"/>
        <v>12.6</v>
      </c>
      <c r="I12" s="34">
        <f t="shared" si="3"/>
        <v>72.599999999999994</v>
      </c>
      <c r="J12" s="1" t="str">
        <f t="shared" si="4"/>
        <v>Llavero</v>
      </c>
      <c r="L12" s="27" t="s">
        <v>73</v>
      </c>
      <c r="M12" s="28">
        <v>0.21</v>
      </c>
    </row>
    <row r="13" spans="3:13" x14ac:dyDescent="0.25">
      <c r="C13" s="1" t="s">
        <v>46</v>
      </c>
      <c r="D13" s="1" t="s">
        <v>64</v>
      </c>
      <c r="E13" s="34">
        <f t="shared" si="0"/>
        <v>20</v>
      </c>
      <c r="F13" s="1">
        <v>3</v>
      </c>
      <c r="G13" s="34">
        <f t="shared" si="1"/>
        <v>60</v>
      </c>
      <c r="H13" s="34">
        <f t="shared" si="2"/>
        <v>12.6</v>
      </c>
      <c r="I13" s="34">
        <f t="shared" si="3"/>
        <v>72.599999999999994</v>
      </c>
      <c r="J13" s="1" t="str">
        <f t="shared" si="4"/>
        <v>Gorra</v>
      </c>
    </row>
    <row r="14" spans="3:13" x14ac:dyDescent="0.25">
      <c r="C14" s="1" t="s">
        <v>47</v>
      </c>
      <c r="D14" s="1" t="s">
        <v>62</v>
      </c>
      <c r="E14" s="34">
        <f t="shared" si="0"/>
        <v>25</v>
      </c>
      <c r="F14" s="1">
        <v>5</v>
      </c>
      <c r="G14" s="34">
        <f t="shared" si="1"/>
        <v>125</v>
      </c>
      <c r="H14" s="34">
        <f t="shared" si="2"/>
        <v>26.25</v>
      </c>
      <c r="I14" s="34">
        <f t="shared" si="3"/>
        <v>151.25</v>
      </c>
      <c r="J14" s="1" t="str">
        <f t="shared" si="4"/>
        <v>Mochila</v>
      </c>
    </row>
    <row r="15" spans="3:13" x14ac:dyDescent="0.25">
      <c r="C15" s="1" t="s">
        <v>48</v>
      </c>
      <c r="D15" s="1" t="s">
        <v>63</v>
      </c>
      <c r="E15" s="34">
        <f t="shared" si="0"/>
        <v>30</v>
      </c>
      <c r="F15" s="1">
        <v>4</v>
      </c>
      <c r="G15" s="34">
        <f t="shared" si="1"/>
        <v>120</v>
      </c>
      <c r="H15" s="34">
        <f t="shared" si="2"/>
        <v>25.2</v>
      </c>
      <c r="I15" s="34">
        <f t="shared" si="3"/>
        <v>145.19999999999999</v>
      </c>
      <c r="J15" s="1" t="str">
        <f t="shared" si="4"/>
        <v>Llavero</v>
      </c>
    </row>
    <row r="16" spans="3:13" x14ac:dyDescent="0.25">
      <c r="C16" s="1" t="s">
        <v>49</v>
      </c>
      <c r="D16" s="1" t="s">
        <v>64</v>
      </c>
      <c r="E16" s="34">
        <f t="shared" si="0"/>
        <v>20</v>
      </c>
      <c r="F16" s="1">
        <v>1</v>
      </c>
      <c r="G16" s="34">
        <f t="shared" si="1"/>
        <v>20</v>
      </c>
      <c r="H16" s="34">
        <f t="shared" si="2"/>
        <v>4.2</v>
      </c>
      <c r="I16" s="34">
        <f t="shared" si="3"/>
        <v>24.2</v>
      </c>
      <c r="J16" s="1" t="str">
        <f t="shared" si="4"/>
        <v>Gorra</v>
      </c>
    </row>
    <row r="17" spans="3:12" x14ac:dyDescent="0.25">
      <c r="C17" s="1" t="s">
        <v>50</v>
      </c>
      <c r="D17" s="1" t="s">
        <v>62</v>
      </c>
      <c r="E17" s="34">
        <f t="shared" si="0"/>
        <v>25</v>
      </c>
      <c r="F17" s="1">
        <v>2</v>
      </c>
      <c r="G17" s="34">
        <f t="shared" si="1"/>
        <v>50</v>
      </c>
      <c r="H17" s="34">
        <f t="shared" si="2"/>
        <v>10.5</v>
      </c>
      <c r="I17" s="34">
        <f t="shared" si="3"/>
        <v>60.5</v>
      </c>
      <c r="J17" s="1" t="str">
        <f t="shared" si="4"/>
        <v>Mochila</v>
      </c>
    </row>
    <row r="18" spans="3:12" x14ac:dyDescent="0.25">
      <c r="C18" s="1" t="s">
        <v>51</v>
      </c>
      <c r="D18" s="1" t="s">
        <v>64</v>
      </c>
      <c r="E18" s="34">
        <f t="shared" si="0"/>
        <v>20</v>
      </c>
      <c r="F18" s="1">
        <v>5</v>
      </c>
      <c r="G18" s="34">
        <f t="shared" si="1"/>
        <v>100</v>
      </c>
      <c r="H18" s="34">
        <f t="shared" si="2"/>
        <v>21</v>
      </c>
      <c r="I18" s="34">
        <f t="shared" si="3"/>
        <v>121</v>
      </c>
      <c r="J18" s="1" t="str">
        <f t="shared" si="4"/>
        <v>Gorra</v>
      </c>
    </row>
    <row r="19" spans="3:12" x14ac:dyDescent="0.25">
      <c r="C19" s="1" t="s">
        <v>52</v>
      </c>
      <c r="D19" s="1" t="s">
        <v>63</v>
      </c>
      <c r="E19" s="34">
        <f t="shared" si="0"/>
        <v>30</v>
      </c>
      <c r="F19" s="1">
        <v>6</v>
      </c>
      <c r="G19" s="34">
        <f t="shared" si="1"/>
        <v>180</v>
      </c>
      <c r="H19" s="34">
        <f t="shared" si="2"/>
        <v>37.799999999999997</v>
      </c>
      <c r="I19" s="34">
        <f t="shared" si="3"/>
        <v>217.8</v>
      </c>
      <c r="J19" s="1" t="str">
        <f t="shared" si="4"/>
        <v>Llavero</v>
      </c>
    </row>
    <row r="20" spans="3:12" x14ac:dyDescent="0.25">
      <c r="C20" s="1" t="s">
        <v>53</v>
      </c>
      <c r="D20" s="1" t="s">
        <v>63</v>
      </c>
      <c r="E20" s="34">
        <f t="shared" si="0"/>
        <v>30</v>
      </c>
      <c r="F20" s="1">
        <v>4</v>
      </c>
      <c r="G20" s="34">
        <f t="shared" si="1"/>
        <v>120</v>
      </c>
      <c r="H20" s="34">
        <f t="shared" si="2"/>
        <v>25.2</v>
      </c>
      <c r="I20" s="34">
        <f t="shared" si="3"/>
        <v>145.19999999999999</v>
      </c>
      <c r="J20" s="1" t="str">
        <f t="shared" si="4"/>
        <v>Llavero</v>
      </c>
    </row>
    <row r="21" spans="3:12" x14ac:dyDescent="0.25">
      <c r="C21" s="1" t="s">
        <v>54</v>
      </c>
      <c r="D21" s="1" t="s">
        <v>62</v>
      </c>
      <c r="E21" s="34">
        <f t="shared" si="0"/>
        <v>25</v>
      </c>
      <c r="F21" s="1">
        <v>2</v>
      </c>
      <c r="G21" s="34">
        <f t="shared" si="1"/>
        <v>50</v>
      </c>
      <c r="H21" s="34">
        <f t="shared" si="2"/>
        <v>10.5</v>
      </c>
      <c r="I21" s="34">
        <f t="shared" si="3"/>
        <v>60.5</v>
      </c>
      <c r="J21" s="1" t="str">
        <f t="shared" si="4"/>
        <v>Mochila</v>
      </c>
    </row>
    <row r="22" spans="3:12" ht="15.75" thickBot="1" x14ac:dyDescent="0.3">
      <c r="C22" s="2" t="s">
        <v>55</v>
      </c>
      <c r="D22" s="2" t="s">
        <v>64</v>
      </c>
      <c r="E22" s="34">
        <f t="shared" si="0"/>
        <v>20</v>
      </c>
      <c r="F22" s="2">
        <v>5</v>
      </c>
      <c r="G22" s="34">
        <f t="shared" si="1"/>
        <v>100</v>
      </c>
      <c r="H22" s="34">
        <f t="shared" si="2"/>
        <v>21</v>
      </c>
      <c r="I22" s="34">
        <f t="shared" si="3"/>
        <v>121</v>
      </c>
      <c r="J22" s="1" t="str">
        <f t="shared" si="4"/>
        <v>Gorra</v>
      </c>
    </row>
    <row r="24" spans="3:12" ht="15.75" thickBot="1" x14ac:dyDescent="0.3"/>
    <row r="25" spans="3:12" ht="15.75" thickBot="1" x14ac:dyDescent="0.3">
      <c r="D25" s="35" t="s">
        <v>57</v>
      </c>
      <c r="E25" s="36"/>
      <c r="G25" s="35" t="s">
        <v>72</v>
      </c>
      <c r="H25" s="36"/>
      <c r="J25" s="35" t="s">
        <v>68</v>
      </c>
      <c r="K25" s="36"/>
      <c r="L25" s="3">
        <f>SUM(F8:F22)</f>
        <v>55</v>
      </c>
    </row>
    <row r="26" spans="3:12" ht="15.75" thickBot="1" x14ac:dyDescent="0.3">
      <c r="D26" s="4" t="s">
        <v>64</v>
      </c>
      <c r="E26" s="18">
        <v>20</v>
      </c>
      <c r="G26" s="4" t="s">
        <v>64</v>
      </c>
      <c r="H26" s="4" t="s">
        <v>65</v>
      </c>
      <c r="J26" s="35" t="s">
        <v>69</v>
      </c>
      <c r="K26" s="36"/>
      <c r="L26" s="3">
        <f>COUNTIF(J8:J22,"Gorra")</f>
        <v>5</v>
      </c>
    </row>
    <row r="27" spans="3:12" ht="15.75" thickBot="1" x14ac:dyDescent="0.3">
      <c r="D27" s="4" t="s">
        <v>62</v>
      </c>
      <c r="E27" s="18">
        <v>25</v>
      </c>
      <c r="G27" s="4" t="s">
        <v>62</v>
      </c>
      <c r="H27" s="4" t="s">
        <v>66</v>
      </c>
      <c r="J27" s="35" t="s">
        <v>70</v>
      </c>
      <c r="K27" s="36"/>
      <c r="L27" s="3">
        <f>COUNTIF(J8:J22,"Llavero")</f>
        <v>5</v>
      </c>
    </row>
    <row r="28" spans="3:12" ht="15.75" thickBot="1" x14ac:dyDescent="0.3">
      <c r="D28" s="4" t="s">
        <v>63</v>
      </c>
      <c r="E28" s="18">
        <v>30</v>
      </c>
      <c r="G28" s="4" t="s">
        <v>63</v>
      </c>
      <c r="H28" s="4" t="s">
        <v>67</v>
      </c>
      <c r="J28" s="35" t="s">
        <v>71</v>
      </c>
      <c r="K28" s="36"/>
      <c r="L28" s="3">
        <f>COUNTIF(J8:J22,"Mochila")</f>
        <v>5</v>
      </c>
    </row>
    <row r="29" spans="3:12" x14ac:dyDescent="0.25">
      <c r="D29" s="24"/>
      <c r="E29" s="24"/>
      <c r="F29" s="24"/>
      <c r="G29" s="24"/>
      <c r="H29" s="24"/>
      <c r="I29" s="24"/>
      <c r="J29" s="24"/>
    </row>
  </sheetData>
  <sortState ref="D26:E28">
    <sortCondition ref="D26"/>
  </sortState>
  <mergeCells count="6">
    <mergeCell ref="J28:K28"/>
    <mergeCell ref="J25:K25"/>
    <mergeCell ref="J26:K26"/>
    <mergeCell ref="J27:K27"/>
    <mergeCell ref="D25:E25"/>
    <mergeCell ref="G25:H25"/>
  </mergeCells>
  <conditionalFormatting sqref="J8:J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C3:K29"/>
  <sheetViews>
    <sheetView tabSelected="1" zoomScale="80" zoomScaleNormal="80" workbookViewId="0"/>
  </sheetViews>
  <sheetFormatPr baseColWidth="10" defaultRowHeight="15" x14ac:dyDescent="0.25"/>
  <cols>
    <col min="3" max="3" width="14.85546875" customWidth="1"/>
    <col min="4" max="4" width="18.7109375" bestFit="1" customWidth="1"/>
    <col min="5" max="5" width="15.7109375" bestFit="1" customWidth="1"/>
    <col min="6" max="6" width="14.28515625" bestFit="1" customWidth="1"/>
    <col min="7" max="8" width="17.85546875" bestFit="1" customWidth="1"/>
    <col min="9" max="9" width="16.42578125" customWidth="1"/>
    <col min="10" max="10" width="15.28515625" customWidth="1"/>
    <col min="11" max="11" width="15.5703125" customWidth="1"/>
  </cols>
  <sheetData>
    <row r="3" spans="3:11" ht="15.75" thickBot="1" x14ac:dyDescent="0.3"/>
    <row r="4" spans="3:11" ht="15.75" thickBot="1" x14ac:dyDescent="0.3">
      <c r="J4" s="21" t="s">
        <v>1</v>
      </c>
      <c r="K4" s="18">
        <v>20.350000000000001</v>
      </c>
    </row>
    <row r="5" spans="3:11" ht="15.75" thickBot="1" x14ac:dyDescent="0.3">
      <c r="J5" s="22" t="s">
        <v>2</v>
      </c>
      <c r="K5" s="19">
        <v>0.15</v>
      </c>
    </row>
    <row r="7" spans="3:11" ht="15.75" thickBot="1" x14ac:dyDescent="0.3"/>
    <row r="8" spans="3:11" ht="18.75" thickBot="1" x14ac:dyDescent="0.3">
      <c r="C8" s="13" t="s">
        <v>3</v>
      </c>
      <c r="D8" s="13" t="s">
        <v>4</v>
      </c>
      <c r="E8" s="13" t="s">
        <v>5</v>
      </c>
      <c r="F8" s="13" t="s">
        <v>6</v>
      </c>
      <c r="G8" s="13" t="s">
        <v>8</v>
      </c>
      <c r="H8" s="17" t="s">
        <v>7</v>
      </c>
      <c r="I8" s="13" t="s">
        <v>1</v>
      </c>
      <c r="J8" s="13" t="s">
        <v>9</v>
      </c>
      <c r="K8" s="13" t="s">
        <v>10</v>
      </c>
    </row>
    <row r="9" spans="3:11" ht="15.75" thickBot="1" x14ac:dyDescent="0.3">
      <c r="C9" s="14" t="s">
        <v>11</v>
      </c>
      <c r="D9" s="14" t="s">
        <v>12</v>
      </c>
      <c r="E9" s="16">
        <v>1005</v>
      </c>
      <c r="F9" s="14" t="s">
        <v>33</v>
      </c>
      <c r="G9" s="15"/>
      <c r="H9" s="14">
        <v>1</v>
      </c>
      <c r="I9" s="15"/>
      <c r="J9" s="16"/>
      <c r="K9" s="16"/>
    </row>
    <row r="10" spans="3:11" ht="15.75" thickBot="1" x14ac:dyDescent="0.3">
      <c r="C10" s="14" t="s">
        <v>13</v>
      </c>
      <c r="D10" s="14" t="s">
        <v>14</v>
      </c>
      <c r="E10" s="16">
        <v>665.75</v>
      </c>
      <c r="F10" s="14" t="s">
        <v>34</v>
      </c>
      <c r="G10" s="15"/>
      <c r="H10" s="14">
        <v>3</v>
      </c>
      <c r="I10" s="15"/>
      <c r="J10" s="16"/>
      <c r="K10" s="16"/>
    </row>
    <row r="11" spans="3:11" ht="15.75" thickBot="1" x14ac:dyDescent="0.3">
      <c r="C11" s="14" t="s">
        <v>15</v>
      </c>
      <c r="D11" s="14" t="s">
        <v>16</v>
      </c>
      <c r="E11" s="16">
        <v>1105.95</v>
      </c>
      <c r="F11" s="14" t="s">
        <v>35</v>
      </c>
      <c r="G11" s="15"/>
      <c r="H11" s="14">
        <v>1</v>
      </c>
      <c r="I11" s="15"/>
      <c r="J11" s="16"/>
      <c r="K11" s="16"/>
    </row>
    <row r="12" spans="3:11" ht="15.75" thickBot="1" x14ac:dyDescent="0.3">
      <c r="C12" s="14" t="s">
        <v>17</v>
      </c>
      <c r="D12" s="14" t="s">
        <v>18</v>
      </c>
      <c r="E12" s="16">
        <v>908.25</v>
      </c>
      <c r="F12" s="14" t="s">
        <v>33</v>
      </c>
      <c r="G12" s="15"/>
      <c r="H12" s="14">
        <v>1</v>
      </c>
      <c r="I12" s="15"/>
      <c r="J12" s="16"/>
      <c r="K12" s="16"/>
    </row>
    <row r="13" spans="3:11" ht="15.75" thickBot="1" x14ac:dyDescent="0.3">
      <c r="C13" s="14" t="s">
        <v>19</v>
      </c>
      <c r="D13" s="14" t="s">
        <v>20</v>
      </c>
      <c r="E13" s="16">
        <v>740.36</v>
      </c>
      <c r="F13" s="14" t="s">
        <v>33</v>
      </c>
      <c r="G13" s="15"/>
      <c r="H13" s="14">
        <v>2</v>
      </c>
      <c r="I13" s="15"/>
      <c r="J13" s="16"/>
      <c r="K13" s="16"/>
    </row>
    <row r="14" spans="3:11" ht="15.75" thickBot="1" x14ac:dyDescent="0.3">
      <c r="C14" s="14" t="s">
        <v>21</v>
      </c>
      <c r="D14" s="14" t="s">
        <v>22</v>
      </c>
      <c r="E14" s="16">
        <v>845</v>
      </c>
      <c r="F14" s="14" t="s">
        <v>36</v>
      </c>
      <c r="G14" s="15"/>
      <c r="H14" s="14">
        <v>4</v>
      </c>
      <c r="I14" s="15"/>
      <c r="J14" s="16"/>
      <c r="K14" s="16"/>
    </row>
    <row r="15" spans="3:11" ht="15.75" thickBot="1" x14ac:dyDescent="0.3">
      <c r="C15" s="14" t="s">
        <v>23</v>
      </c>
      <c r="D15" s="14" t="s">
        <v>20</v>
      </c>
      <c r="E15" s="16">
        <v>704.23</v>
      </c>
      <c r="F15" s="14" t="s">
        <v>34</v>
      </c>
      <c r="G15" s="15"/>
      <c r="H15" s="14">
        <v>3</v>
      </c>
      <c r="I15" s="15"/>
      <c r="J15" s="16"/>
      <c r="K15" s="16"/>
    </row>
    <row r="16" spans="3:11" ht="15.75" thickBot="1" x14ac:dyDescent="0.3">
      <c r="C16" s="14" t="s">
        <v>24</v>
      </c>
      <c r="D16" s="14" t="s">
        <v>25</v>
      </c>
      <c r="E16" s="16">
        <v>1000.69</v>
      </c>
      <c r="F16" s="14" t="s">
        <v>34</v>
      </c>
      <c r="G16" s="15"/>
      <c r="H16" s="14">
        <v>3</v>
      </c>
      <c r="I16" s="15"/>
      <c r="J16" s="16"/>
      <c r="K16" s="16"/>
    </row>
    <row r="17" spans="3:11" ht="15.75" thickBot="1" x14ac:dyDescent="0.3">
      <c r="C17" s="14" t="s">
        <v>26</v>
      </c>
      <c r="D17" s="14" t="s">
        <v>20</v>
      </c>
      <c r="E17" s="16">
        <v>754.36</v>
      </c>
      <c r="F17" s="14" t="s">
        <v>33</v>
      </c>
      <c r="G17" s="15"/>
      <c r="H17" s="14">
        <v>2</v>
      </c>
      <c r="I17" s="15"/>
      <c r="J17" s="16"/>
      <c r="K17" s="16"/>
    </row>
    <row r="18" spans="3:11" ht="15.75" thickBot="1" x14ac:dyDescent="0.3">
      <c r="C18" s="14" t="s">
        <v>27</v>
      </c>
      <c r="D18" s="14" t="s">
        <v>12</v>
      </c>
      <c r="E18" s="16">
        <v>875.25</v>
      </c>
      <c r="F18" s="14" t="s">
        <v>34</v>
      </c>
      <c r="G18" s="15"/>
      <c r="H18" s="14">
        <v>3</v>
      </c>
      <c r="I18" s="15"/>
      <c r="J18" s="16"/>
      <c r="K18" s="16"/>
    </row>
    <row r="19" spans="3:11" ht="15.75" thickBot="1" x14ac:dyDescent="0.3">
      <c r="C19" s="14" t="s">
        <v>28</v>
      </c>
      <c r="D19" s="14" t="s">
        <v>12</v>
      </c>
      <c r="E19" s="16">
        <v>690.5</v>
      </c>
      <c r="F19" s="14" t="s">
        <v>33</v>
      </c>
      <c r="G19" s="15"/>
      <c r="H19" s="14">
        <v>1</v>
      </c>
      <c r="I19" s="15"/>
      <c r="J19" s="16"/>
      <c r="K19" s="16"/>
    </row>
    <row r="20" spans="3:11" x14ac:dyDescent="0.25">
      <c r="J20" s="9"/>
    </row>
    <row r="21" spans="3:11" ht="15.75" thickBot="1" x14ac:dyDescent="0.3"/>
    <row r="22" spans="3:11" ht="15.75" thickBot="1" x14ac:dyDescent="0.3">
      <c r="C22" s="10" t="s">
        <v>34</v>
      </c>
      <c r="D22" s="31">
        <v>10</v>
      </c>
      <c r="F22" s="37" t="s">
        <v>29</v>
      </c>
      <c r="G22" s="38"/>
      <c r="I22" s="20" t="s">
        <v>37</v>
      </c>
      <c r="J22" s="29"/>
    </row>
    <row r="23" spans="3:11" ht="15.75" thickBot="1" x14ac:dyDescent="0.3">
      <c r="C23" s="11" t="s">
        <v>36</v>
      </c>
      <c r="D23" s="32">
        <v>20</v>
      </c>
      <c r="F23" s="5" t="s">
        <v>30</v>
      </c>
      <c r="G23" s="26"/>
      <c r="I23" s="20" t="s">
        <v>38</v>
      </c>
      <c r="J23" s="30"/>
    </row>
    <row r="24" spans="3:11" ht="15.75" thickBot="1" x14ac:dyDescent="0.3">
      <c r="C24" s="11" t="s">
        <v>33</v>
      </c>
      <c r="D24" s="32">
        <v>30</v>
      </c>
      <c r="F24" s="6" t="s">
        <v>31</v>
      </c>
      <c r="G24" s="26"/>
      <c r="I24" s="20" t="s">
        <v>39</v>
      </c>
      <c r="J24" s="30"/>
    </row>
    <row r="25" spans="3:11" ht="15.75" thickBot="1" x14ac:dyDescent="0.3">
      <c r="C25" s="12" t="s">
        <v>35</v>
      </c>
      <c r="D25" s="33">
        <v>45</v>
      </c>
      <c r="F25" s="7" t="s">
        <v>32</v>
      </c>
      <c r="G25" s="26"/>
      <c r="I25" s="20" t="s">
        <v>40</v>
      </c>
      <c r="J25" s="23"/>
    </row>
    <row r="26" spans="3:11" ht="14.45" x14ac:dyDescent="0.3">
      <c r="G26" s="8"/>
    </row>
    <row r="27" spans="3:11" thickBot="1" x14ac:dyDescent="0.35">
      <c r="E27" s="9"/>
    </row>
    <row r="28" spans="3:11" ht="15.75" thickBot="1" x14ac:dyDescent="0.3">
      <c r="E28" s="39" t="s">
        <v>75</v>
      </c>
      <c r="F28" s="39"/>
      <c r="G28" s="39"/>
      <c r="H28" s="39"/>
      <c r="I28" s="3">
        <f>SUMIFS(H9:H19,F9:F19,"soltero",E9:E19,"&gt;1000")</f>
        <v>1</v>
      </c>
    </row>
    <row r="29" spans="3:11" ht="15.75" thickBot="1" x14ac:dyDescent="0.3">
      <c r="E29" s="39" t="s">
        <v>76</v>
      </c>
      <c r="F29" s="39"/>
      <c r="G29" s="39"/>
      <c r="H29" s="39"/>
      <c r="I29" s="3">
        <f>AVERAGEIFS(E9:E19,D9:D19,"Comercial",F9:F19,"casado")</f>
        <v>875.25</v>
      </c>
    </row>
  </sheetData>
  <mergeCells count="3">
    <mergeCell ref="F22:G22"/>
    <mergeCell ref="E28:H28"/>
    <mergeCell ref="E29:H2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MADRID ROCKMUSIC</vt:lpstr>
      <vt:lpstr>BANCO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junio-1619</dc:creator>
  <cp:lastModifiedBy>IES MQ</cp:lastModifiedBy>
  <dcterms:created xsi:type="dcterms:W3CDTF">2013-06-13T12:00:18Z</dcterms:created>
  <dcterms:modified xsi:type="dcterms:W3CDTF">2024-02-19T11:36:28Z</dcterms:modified>
</cp:coreProperties>
</file>